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5" yWindow="-15" windowWidth="7320" windowHeight="8460" tabRatio="663" firstSheet="2" activeTab="2"/>
  </bookViews>
  <sheets>
    <sheet name="------" sheetId="12" state="veryHidden" r:id="rId1"/>
    <sheet name="VXXXXX" sheetId="13" state="veryHidden" r:id="rId2"/>
    <sheet name="징수실적" sheetId="18" r:id="rId3"/>
  </sheets>
  <calcPr calcId="125725"/>
</workbook>
</file>

<file path=xl/calcChain.xml><?xml version="1.0" encoding="utf-8"?>
<calcChain xmlns="http://schemas.openxmlformats.org/spreadsheetml/2006/main">
  <c r="G17" i="18"/>
  <c r="H17"/>
  <c r="M13"/>
  <c r="N13"/>
  <c r="O13"/>
  <c r="P13"/>
  <c r="E14"/>
  <c r="F14"/>
  <c r="G14"/>
  <c r="H14"/>
  <c r="I14"/>
  <c r="J14"/>
  <c r="O14" s="1"/>
  <c r="K14"/>
  <c r="L14"/>
  <c r="Q14"/>
  <c r="R14"/>
  <c r="M15"/>
  <c r="N15"/>
  <c r="O15"/>
  <c r="P15"/>
  <c r="M16"/>
  <c r="N16"/>
  <c r="O16"/>
  <c r="P16"/>
  <c r="E17"/>
  <c r="F17"/>
  <c r="I17"/>
  <c r="J17"/>
  <c r="K17"/>
  <c r="L17"/>
  <c r="L12" s="1"/>
  <c r="Q17"/>
  <c r="R17"/>
  <c r="M18"/>
  <c r="M17" s="1"/>
  <c r="N18"/>
  <c r="O18"/>
  <c r="P18"/>
  <c r="M19"/>
  <c r="N19"/>
  <c r="O19"/>
  <c r="P19"/>
  <c r="M20"/>
  <c r="N20"/>
  <c r="O20"/>
  <c r="P20"/>
  <c r="M21"/>
  <c r="N21"/>
  <c r="O21"/>
  <c r="P21"/>
  <c r="M22"/>
  <c r="N22"/>
  <c r="O22"/>
  <c r="P22"/>
  <c r="M23"/>
  <c r="N23"/>
  <c r="O23"/>
  <c r="P23"/>
  <c r="M24"/>
  <c r="N24"/>
  <c r="O24"/>
  <c r="P24"/>
  <c r="E25"/>
  <c r="F25"/>
  <c r="F12" s="1"/>
  <c r="G25"/>
  <c r="G12" s="1"/>
  <c r="H25"/>
  <c r="I25"/>
  <c r="J25"/>
  <c r="N25" s="1"/>
  <c r="K25"/>
  <c r="L25"/>
  <c r="Q25"/>
  <c r="R25"/>
  <c r="M26"/>
  <c r="M25" s="1"/>
  <c r="N26"/>
  <c r="O26"/>
  <c r="P26"/>
  <c r="M27"/>
  <c r="N27"/>
  <c r="O27"/>
  <c r="P27"/>
  <c r="M28"/>
  <c r="N28"/>
  <c r="O28"/>
  <c r="P28"/>
  <c r="M29"/>
  <c r="N29"/>
  <c r="O29"/>
  <c r="P29"/>
  <c r="M30"/>
  <c r="N30"/>
  <c r="O30"/>
  <c r="P30"/>
  <c r="M31"/>
  <c r="N31"/>
  <c r="O31"/>
  <c r="P31"/>
  <c r="M33"/>
  <c r="N33"/>
  <c r="O33"/>
  <c r="P33"/>
  <c r="M34"/>
  <c r="N34"/>
  <c r="O34"/>
  <c r="P34"/>
  <c r="E35"/>
  <c r="F35"/>
  <c r="F32"/>
  <c r="G35"/>
  <c r="G32" s="1"/>
  <c r="G10" s="1"/>
  <c r="H35"/>
  <c r="H32" s="1"/>
  <c r="H10" s="1"/>
  <c r="I35"/>
  <c r="I32" s="1"/>
  <c r="I10" s="1"/>
  <c r="J35"/>
  <c r="N35" s="1"/>
  <c r="K35"/>
  <c r="K32" s="1"/>
  <c r="K10" s="1"/>
  <c r="L35"/>
  <c r="Q35"/>
  <c r="Q32" s="1"/>
  <c r="Q10" s="1"/>
  <c r="R35"/>
  <c r="M36"/>
  <c r="N36"/>
  <c r="O36"/>
  <c r="P36"/>
  <c r="M37"/>
  <c r="N37"/>
  <c r="O37"/>
  <c r="P37"/>
  <c r="M38"/>
  <c r="N38"/>
  <c r="O38"/>
  <c r="P38"/>
  <c r="M39"/>
  <c r="N39"/>
  <c r="O39"/>
  <c r="P39"/>
  <c r="M40"/>
  <c r="N40"/>
  <c r="O40"/>
  <c r="P40"/>
  <c r="M41"/>
  <c r="N41"/>
  <c r="O41"/>
  <c r="P41"/>
  <c r="M42"/>
  <c r="N42"/>
  <c r="O42"/>
  <c r="P42"/>
  <c r="M43"/>
  <c r="N43"/>
  <c r="O43"/>
  <c r="P43"/>
  <c r="M44"/>
  <c r="N44"/>
  <c r="O44"/>
  <c r="P44"/>
  <c r="M45"/>
  <c r="N45"/>
  <c r="O45"/>
  <c r="P45"/>
  <c r="E46"/>
  <c r="F46"/>
  <c r="G46"/>
  <c r="H46"/>
  <c r="I46"/>
  <c r="J46"/>
  <c r="O46" s="1"/>
  <c r="K46"/>
  <c r="L46"/>
  <c r="Q46"/>
  <c r="R46"/>
  <c r="M47"/>
  <c r="N47"/>
  <c r="O47"/>
  <c r="P47"/>
  <c r="M48"/>
  <c r="N48"/>
  <c r="O48"/>
  <c r="P48"/>
  <c r="M49"/>
  <c r="N49"/>
  <c r="O49"/>
  <c r="P49"/>
  <c r="L32"/>
  <c r="L10"/>
  <c r="N14"/>
  <c r="O35"/>
  <c r="P35"/>
  <c r="R32"/>
  <c r="R10" s="1"/>
  <c r="E32"/>
  <c r="E10" s="1"/>
  <c r="F10"/>
  <c r="Q12"/>
  <c r="R12"/>
  <c r="R11" s="1"/>
  <c r="M35"/>
  <c r="P25"/>
  <c r="J12"/>
  <c r="P17"/>
  <c r="M46"/>
  <c r="M32"/>
  <c r="H12"/>
  <c r="H9" s="1"/>
  <c r="M14"/>
  <c r="P14"/>
  <c r="F9" l="1"/>
  <c r="F8" s="1"/>
  <c r="F11"/>
  <c r="L11"/>
  <c r="L9"/>
  <c r="L8" s="1"/>
  <c r="Q11"/>
  <c r="M10"/>
  <c r="P46"/>
  <c r="R9"/>
  <c r="R8" s="1"/>
  <c r="O17"/>
  <c r="P12"/>
  <c r="K12"/>
  <c r="K11" s="1"/>
  <c r="H8"/>
  <c r="O25"/>
  <c r="I12"/>
  <c r="I11" s="1"/>
  <c r="E12"/>
  <c r="N12" s="1"/>
  <c r="M12"/>
  <c r="H11"/>
  <c r="K9"/>
  <c r="K8" s="1"/>
  <c r="I9"/>
  <c r="I8" s="1"/>
  <c r="E11"/>
  <c r="E9"/>
  <c r="E8" s="1"/>
  <c r="M11"/>
  <c r="M9"/>
  <c r="M8" s="1"/>
  <c r="G9"/>
  <c r="G8" s="1"/>
  <c r="G11"/>
  <c r="N46"/>
  <c r="J32"/>
  <c r="J11" s="1"/>
  <c r="O12"/>
  <c r="J9"/>
  <c r="Q9"/>
  <c r="Q8" s="1"/>
  <c r="N17"/>
  <c r="O9" l="1"/>
  <c r="N9"/>
  <c r="P9"/>
  <c r="N11"/>
  <c r="O11"/>
  <c r="P11"/>
  <c r="J10"/>
  <c r="N32"/>
  <c r="O32"/>
  <c r="P32"/>
  <c r="N10" l="1"/>
  <c r="O10"/>
  <c r="P10"/>
  <c r="J8"/>
  <c r="P8" l="1"/>
  <c r="O8"/>
  <c r="N8"/>
</calcChain>
</file>

<file path=xl/sharedStrings.xml><?xml version="1.0" encoding="utf-8"?>
<sst xmlns="http://schemas.openxmlformats.org/spreadsheetml/2006/main" count="74" uniqueCount="62">
  <si>
    <t>주  행  세</t>
    <phoneticPr fontId="2" type="noConversion"/>
  </si>
  <si>
    <t>지방교육세</t>
    <phoneticPr fontId="2" type="noConversion"/>
  </si>
  <si>
    <t>농업소득세</t>
    <phoneticPr fontId="2" type="noConversion"/>
  </si>
  <si>
    <t>재산세분</t>
    <phoneticPr fontId="2" type="noConversion"/>
  </si>
  <si>
    <t>자동차세분</t>
    <phoneticPr fontId="2" type="noConversion"/>
  </si>
  <si>
    <t>담배소비세분</t>
    <phoneticPr fontId="2" type="noConversion"/>
  </si>
  <si>
    <t>시
군
세</t>
    <phoneticPr fontId="2" type="noConversion"/>
  </si>
  <si>
    <t>소    계</t>
    <phoneticPr fontId="2" type="noConversion"/>
  </si>
  <si>
    <t>주  민  세</t>
    <phoneticPr fontId="2" type="noConversion"/>
  </si>
  <si>
    <t>재  산  세</t>
    <phoneticPr fontId="2" type="noConversion"/>
  </si>
  <si>
    <t>도  축  세</t>
    <phoneticPr fontId="2" type="noConversion"/>
  </si>
  <si>
    <t>담배소비세</t>
    <phoneticPr fontId="2" type="noConversion"/>
  </si>
  <si>
    <t>종합토지세</t>
    <phoneticPr fontId="2" type="noConversion"/>
  </si>
  <si>
    <t>도시계획세</t>
    <phoneticPr fontId="2" type="noConversion"/>
  </si>
  <si>
    <t>과
년
도</t>
    <phoneticPr fontId="2" type="noConversion"/>
  </si>
  <si>
    <t>계</t>
    <phoneticPr fontId="2" type="noConversion"/>
  </si>
  <si>
    <t>도      세</t>
    <phoneticPr fontId="2" type="noConversion"/>
  </si>
  <si>
    <t>시  군  세</t>
    <phoneticPr fontId="2" type="noConversion"/>
  </si>
  <si>
    <t>현
년
도</t>
    <phoneticPr fontId="2" type="noConversion"/>
  </si>
  <si>
    <t>도
세</t>
    <phoneticPr fontId="2" type="noConversion"/>
  </si>
  <si>
    <t>취  득  세</t>
    <phoneticPr fontId="2" type="noConversion"/>
  </si>
  <si>
    <t>등  록  세</t>
    <phoneticPr fontId="2" type="noConversion"/>
  </si>
  <si>
    <t>면  허  세</t>
    <phoneticPr fontId="2" type="noConversion"/>
  </si>
  <si>
    <t>공동시설세</t>
    <phoneticPr fontId="2" type="noConversion"/>
  </si>
  <si>
    <t>지역개발세</t>
    <phoneticPr fontId="2" type="noConversion"/>
  </si>
  <si>
    <t>주민세분</t>
    <phoneticPr fontId="2" type="noConversion"/>
  </si>
  <si>
    <t>소     계</t>
    <phoneticPr fontId="2" type="noConversion"/>
  </si>
  <si>
    <t>도       세</t>
    <phoneticPr fontId="2" type="noConversion"/>
  </si>
  <si>
    <t>등록분</t>
    <phoneticPr fontId="2" type="noConversion"/>
  </si>
  <si>
    <t>면허분</t>
    <phoneticPr fontId="2" type="noConversion"/>
  </si>
  <si>
    <t>특정자원</t>
    <phoneticPr fontId="2" type="noConversion"/>
  </si>
  <si>
    <t>특정부동산</t>
    <phoneticPr fontId="2" type="noConversion"/>
  </si>
  <si>
    <t>지방소비세</t>
    <phoneticPr fontId="2" type="noConversion"/>
  </si>
  <si>
    <t>지
방
교
육
세</t>
    <phoneticPr fontId="2" type="noConversion"/>
  </si>
  <si>
    <t>등록면허세분</t>
    <phoneticPr fontId="2" type="noConversion"/>
  </si>
  <si>
    <t>자동 
차세</t>
    <phoneticPr fontId="2" type="noConversion"/>
  </si>
  <si>
    <t>자동차분</t>
    <phoneticPr fontId="2" type="noConversion"/>
  </si>
  <si>
    <t>지방소득세</t>
    <phoneticPr fontId="2" type="noConversion"/>
  </si>
  <si>
    <t>사 업 소세</t>
    <phoneticPr fontId="2" type="noConversion"/>
  </si>
  <si>
    <t>취득세분</t>
    <phoneticPr fontId="2" type="noConversion"/>
  </si>
  <si>
    <t>(단위 : 천원)</t>
    <phoneticPr fontId="2" type="noConversion"/>
  </si>
  <si>
    <t>구    분</t>
    <phoneticPr fontId="2" type="noConversion"/>
  </si>
  <si>
    <t>목 표액 (예산액)</t>
    <phoneticPr fontId="2" type="noConversion"/>
  </si>
  <si>
    <t>부     과     액</t>
    <phoneticPr fontId="2" type="noConversion"/>
  </si>
  <si>
    <t>징     수     액</t>
    <phoneticPr fontId="2" type="noConversion"/>
  </si>
  <si>
    <t>불납결손액</t>
    <phoneticPr fontId="2" type="noConversion"/>
  </si>
  <si>
    <t>미 수 납 액</t>
    <phoneticPr fontId="2" type="noConversion"/>
  </si>
  <si>
    <t>징 수 비 율</t>
    <phoneticPr fontId="2" type="noConversion"/>
  </si>
  <si>
    <t>과오납 환부액</t>
    <phoneticPr fontId="2" type="noConversion"/>
  </si>
  <si>
    <t>당  초</t>
    <phoneticPr fontId="2" type="noConversion"/>
  </si>
  <si>
    <t>최  종</t>
    <phoneticPr fontId="2" type="noConversion"/>
  </si>
  <si>
    <t>본월분</t>
    <phoneticPr fontId="2" type="noConversion"/>
  </si>
  <si>
    <t>누   계</t>
    <phoneticPr fontId="2" type="noConversion"/>
  </si>
  <si>
    <t>대목표
(당초)</t>
    <phoneticPr fontId="2" type="noConversion"/>
  </si>
  <si>
    <t>대목표
(최종)</t>
    <phoneticPr fontId="2" type="noConversion"/>
  </si>
  <si>
    <t>대부과</t>
    <phoneticPr fontId="2" type="noConversion"/>
  </si>
  <si>
    <t>총
괄</t>
    <phoneticPr fontId="2" type="noConversion"/>
  </si>
  <si>
    <t>합       계</t>
    <phoneticPr fontId="2" type="noConversion"/>
  </si>
  <si>
    <t>등  록
면허세</t>
    <phoneticPr fontId="2" type="noConversion"/>
  </si>
  <si>
    <t>지  역
자  원
시설세</t>
    <phoneticPr fontId="2" type="noConversion"/>
  </si>
  <si>
    <t>주 행 분</t>
    <phoneticPr fontId="2" type="noConversion"/>
  </si>
  <si>
    <r>
      <t>2013년</t>
    </r>
    <r>
      <rPr>
        <b/>
        <sz val="24"/>
        <rFont val="휴먼엑스포"/>
        <family val="1"/>
        <charset val="129"/>
      </rPr>
      <t xml:space="preserve">  11</t>
    </r>
    <r>
      <rPr>
        <b/>
        <sz val="24"/>
        <color indexed="10"/>
        <rFont val="휴먼엑스포"/>
        <family val="1"/>
        <charset val="129"/>
      </rPr>
      <t>월분</t>
    </r>
    <r>
      <rPr>
        <sz val="24"/>
        <rFont val="휴먼엑스포"/>
        <family val="1"/>
        <charset val="129"/>
      </rPr>
      <t xml:space="preserve"> 지방세 징수실적 보고서 (2013 회계)</t>
    </r>
    <phoneticPr fontId="2" type="noConversion"/>
  </si>
</sst>
</file>

<file path=xl/styles.xml><?xml version="1.0" encoding="utf-8"?>
<styleSheet xmlns="http://schemas.openxmlformats.org/spreadsheetml/2006/main">
  <numFmts count="7">
    <numFmt numFmtId="41" formatCode="_-* #,##0_-;\-* #,##0_-;_-* &quot;-&quot;_-;_-@_-"/>
    <numFmt numFmtId="176" formatCode="#,##0.0_ "/>
    <numFmt numFmtId="178" formatCode="_ * #,##0_ ;_ * \-#,##0_ ;_ * &quot;-&quot;_ ;_ @_ "/>
    <numFmt numFmtId="179" formatCode="_ * #,##0.00_ ;_ * \-#,##0.00_ ;_ * &quot;-&quot;??_ ;_ @_ "/>
    <numFmt numFmtId="180" formatCode="&quot;₩&quot;#,##0;&quot;₩&quot;&quot;₩&quot;\-#,##0"/>
    <numFmt numFmtId="181" formatCode="&quot;₩&quot;#,##0.00;&quot;₩&quot;&quot;₩&quot;\-#,##0.00"/>
    <numFmt numFmtId="182" formatCode="#,##0;[Red]&quot;-&quot;#,##0"/>
  </numFmts>
  <fonts count="23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name val="바탕체"/>
      <family val="1"/>
      <charset val="129"/>
    </font>
    <font>
      <sz val="12"/>
      <name val="돋움체"/>
      <family val="3"/>
      <charset val="129"/>
    </font>
    <font>
      <sz val="12"/>
      <name val="바탕체"/>
      <family val="1"/>
      <charset val="129"/>
    </font>
    <font>
      <sz val="10"/>
      <name val="Arial"/>
      <family val="2"/>
    </font>
    <font>
      <sz val="12"/>
      <name val="뼻뮝"/>
      <family val="1"/>
      <charset val="129"/>
    </font>
    <font>
      <sz val="11"/>
      <name val="굴림체"/>
      <family val="3"/>
      <charset val="129"/>
    </font>
    <font>
      <sz val="10"/>
      <name val="돋움"/>
      <family val="3"/>
      <charset val="129"/>
    </font>
    <font>
      <sz val="10"/>
      <name val="휴먼엑스포"/>
      <family val="1"/>
      <charset val="129"/>
    </font>
    <font>
      <sz val="11"/>
      <name val="휴먼엑스포"/>
      <family val="1"/>
      <charset val="129"/>
    </font>
    <font>
      <sz val="12"/>
      <name val="휴먼엑스포"/>
      <family val="1"/>
      <charset val="129"/>
    </font>
    <font>
      <sz val="11"/>
      <name val="양재튼튼체B"/>
      <family val="1"/>
      <charset val="129"/>
    </font>
    <font>
      <b/>
      <sz val="11"/>
      <name val="굴림체"/>
      <family val="3"/>
      <charset val="129"/>
    </font>
    <font>
      <b/>
      <sz val="24"/>
      <color indexed="12"/>
      <name val="휴먼엑스포"/>
      <family val="1"/>
      <charset val="129"/>
    </font>
    <font>
      <b/>
      <sz val="24"/>
      <name val="휴먼엑스포"/>
      <family val="1"/>
      <charset val="129"/>
    </font>
    <font>
      <b/>
      <sz val="24"/>
      <color indexed="10"/>
      <name val="휴먼엑스포"/>
      <family val="1"/>
      <charset val="129"/>
    </font>
    <font>
      <sz val="24"/>
      <name val="휴먼엑스포"/>
      <family val="1"/>
      <charset val="129"/>
    </font>
    <font>
      <b/>
      <sz val="12"/>
      <color indexed="10"/>
      <name val="휴먼엑스포"/>
      <family val="1"/>
      <charset val="129"/>
    </font>
    <font>
      <b/>
      <sz val="12"/>
      <name val="휴먼엑스포"/>
      <family val="1"/>
      <charset val="129"/>
    </font>
    <font>
      <i/>
      <sz val="12"/>
      <color indexed="10"/>
      <name val="휴먼엑스포"/>
      <family val="1"/>
      <charset val="129"/>
    </font>
    <font>
      <sz val="11"/>
      <name val="돋움"/>
      <family val="3"/>
      <charset val="129"/>
    </font>
  </fonts>
  <fills count="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0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1">
    <xf numFmtId="0" fontId="0" fillId="0" borderId="0"/>
    <xf numFmtId="178" fontId="6" fillId="0" borderId="0" applyFont="0" applyFill="0" applyBorder="0" applyAlignment="0" applyProtection="0"/>
    <xf numFmtId="179" fontId="6" fillId="0" borderId="0" applyFont="0" applyFill="0" applyBorder="0" applyAlignment="0" applyProtection="0"/>
    <xf numFmtId="180" fontId="1" fillId="0" borderId="0" applyFont="0" applyFill="0" applyBorder="0" applyAlignment="0" applyProtection="0"/>
    <xf numFmtId="181" fontId="1" fillId="0" borderId="0" applyFont="0" applyFill="0" applyBorder="0" applyAlignment="0" applyProtection="0"/>
    <xf numFmtId="0" fontId="6" fillId="0" borderId="0"/>
    <xf numFmtId="0" fontId="7" fillId="0" borderId="0"/>
    <xf numFmtId="41" fontId="1" fillId="0" borderId="0" applyFont="0" applyFill="0" applyBorder="0" applyAlignment="0" applyProtection="0"/>
    <xf numFmtId="41" fontId="22" fillId="0" borderId="0" applyFont="0" applyFill="0" applyBorder="0" applyAlignment="0" applyProtection="0"/>
    <xf numFmtId="182" fontId="5" fillId="0" borderId="0" applyFont="0" applyFill="0" applyBorder="0" applyAlignment="0" applyProtection="0"/>
    <xf numFmtId="0" fontId="4" fillId="0" borderId="0" applyFont="0" applyFill="0" applyBorder="0" applyAlignment="0" applyProtection="0"/>
  </cellStyleXfs>
  <cellXfs count="85">
    <xf numFmtId="0" fontId="0" fillId="0" borderId="0" xfId="0"/>
    <xf numFmtId="3" fontId="3" fillId="0" borderId="0" xfId="0" applyNumberFormat="1" applyFont="1" applyAlignment="1" applyProtection="1">
      <alignment vertical="center"/>
    </xf>
    <xf numFmtId="3" fontId="3" fillId="0" borderId="0" xfId="0" applyNumberFormat="1" applyFont="1" applyProtection="1"/>
    <xf numFmtId="3" fontId="8" fillId="0" borderId="0" xfId="0" applyNumberFormat="1" applyFont="1" applyAlignment="1" applyProtection="1">
      <alignment horizontal="right" vertical="center"/>
    </xf>
    <xf numFmtId="3" fontId="9" fillId="0" borderId="0" xfId="0" applyNumberFormat="1" applyFont="1" applyProtection="1"/>
    <xf numFmtId="3" fontId="9" fillId="0" borderId="0" xfId="0" applyNumberFormat="1" applyFont="1" applyFill="1" applyProtection="1"/>
    <xf numFmtId="3" fontId="10" fillId="2" borderId="1" xfId="7" applyNumberFormat="1" applyFont="1" applyFill="1" applyBorder="1" applyAlignment="1" applyProtection="1">
      <alignment horizontal="right" vertical="center"/>
    </xf>
    <xf numFmtId="176" fontId="10" fillId="2" borderId="1" xfId="0" applyNumberFormat="1" applyFont="1" applyFill="1" applyBorder="1" applyAlignment="1" applyProtection="1">
      <alignment vertical="center"/>
    </xf>
    <xf numFmtId="3" fontId="10" fillId="3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  <protection locked="0"/>
    </xf>
    <xf numFmtId="3" fontId="11" fillId="0" borderId="0" xfId="0" applyNumberFormat="1" applyFont="1" applyAlignment="1" applyProtection="1">
      <alignment vertical="center"/>
    </xf>
    <xf numFmtId="3" fontId="11" fillId="0" borderId="0" xfId="0" applyNumberFormat="1" applyFont="1" applyAlignment="1" applyProtection="1">
      <alignment horizontal="left" vertical="center"/>
    </xf>
    <xf numFmtId="3" fontId="12" fillId="0" borderId="0" xfId="0" applyNumberFormat="1" applyFont="1" applyAlignment="1" applyProtection="1">
      <alignment horizontal="left" vertical="center"/>
    </xf>
    <xf numFmtId="0" fontId="12" fillId="0" borderId="0" xfId="0" applyNumberFormat="1" applyFont="1" applyAlignment="1" applyProtection="1">
      <alignment horizontal="left" vertical="center"/>
    </xf>
    <xf numFmtId="3" fontId="12" fillId="0" borderId="0" xfId="0" applyNumberFormat="1" applyFont="1" applyAlignment="1" applyProtection="1">
      <alignment horizontal="left" vertical="center"/>
      <protection locked="0"/>
    </xf>
    <xf numFmtId="3" fontId="12" fillId="0" borderId="0" xfId="0" applyNumberFormat="1" applyFont="1" applyAlignment="1" applyProtection="1">
      <alignment vertical="center"/>
    </xf>
    <xf numFmtId="3" fontId="10" fillId="4" borderId="1" xfId="7" applyNumberFormat="1" applyFont="1" applyFill="1" applyBorder="1" applyAlignment="1" applyProtection="1">
      <alignment horizontal="right" vertical="center"/>
    </xf>
    <xf numFmtId="176" fontId="10" fillId="4" borderId="1" xfId="0" applyNumberFormat="1" applyFont="1" applyFill="1" applyBorder="1" applyAlignment="1" applyProtection="1">
      <alignment vertical="center"/>
    </xf>
    <xf numFmtId="3" fontId="10" fillId="2" borderId="1" xfId="7" applyNumberFormat="1" applyFont="1" applyFill="1" applyBorder="1" applyAlignment="1" applyProtection="1">
      <alignment horizontal="right" vertical="center"/>
      <protection locked="0"/>
    </xf>
    <xf numFmtId="3" fontId="10" fillId="0" borderId="1" xfId="7" applyNumberFormat="1" applyFont="1" applyFill="1" applyBorder="1" applyAlignment="1" applyProtection="1">
      <alignment horizontal="right" vertical="center"/>
    </xf>
    <xf numFmtId="3" fontId="13" fillId="0" borderId="0" xfId="0" applyNumberFormat="1" applyFont="1" applyAlignment="1" applyProtection="1">
      <alignment horizontal="center" vertical="center"/>
    </xf>
    <xf numFmtId="3" fontId="10" fillId="0" borderId="0" xfId="0" applyNumberFormat="1" applyFont="1" applyFill="1" applyAlignment="1" applyProtection="1">
      <alignment horizontal="left" vertical="center"/>
    </xf>
    <xf numFmtId="3" fontId="14" fillId="0" borderId="0" xfId="0" applyNumberFormat="1" applyFont="1" applyAlignment="1" applyProtection="1">
      <alignment horizontal="right" vertical="center"/>
    </xf>
    <xf numFmtId="3" fontId="19" fillId="0" borderId="0" xfId="0" applyNumberFormat="1" applyFont="1" applyAlignment="1" applyProtection="1">
      <alignment vertical="center"/>
    </xf>
    <xf numFmtId="3" fontId="10" fillId="5" borderId="2" xfId="7" applyNumberFormat="1" applyFont="1" applyFill="1" applyBorder="1" applyAlignment="1" applyProtection="1">
      <alignment horizontal="right" vertical="center"/>
    </xf>
    <xf numFmtId="176" fontId="10" fillId="5" borderId="2" xfId="0" applyNumberFormat="1" applyFont="1" applyFill="1" applyBorder="1" applyAlignment="1" applyProtection="1">
      <alignment vertical="center"/>
    </xf>
    <xf numFmtId="3" fontId="10" fillId="4" borderId="3" xfId="7" applyNumberFormat="1" applyFont="1" applyFill="1" applyBorder="1" applyAlignment="1" applyProtection="1">
      <alignment horizontal="right" vertical="center"/>
    </xf>
    <xf numFmtId="176" fontId="10" fillId="4" borderId="3" xfId="0" applyNumberFormat="1" applyFont="1" applyFill="1" applyBorder="1" applyAlignment="1" applyProtection="1">
      <alignment vertical="center"/>
    </xf>
    <xf numFmtId="3" fontId="10" fillId="4" borderId="4" xfId="7" applyNumberFormat="1" applyFont="1" applyFill="1" applyBorder="1" applyAlignment="1" applyProtection="1">
      <alignment horizontal="right" vertical="center"/>
    </xf>
    <xf numFmtId="176" fontId="10" fillId="4" borderId="4" xfId="0" applyNumberFormat="1" applyFont="1" applyFill="1" applyBorder="1" applyAlignment="1" applyProtection="1">
      <alignment vertical="center"/>
    </xf>
    <xf numFmtId="3" fontId="10" fillId="3" borderId="5" xfId="7" applyNumberFormat="1" applyFont="1" applyFill="1" applyBorder="1" applyAlignment="1" applyProtection="1">
      <alignment horizontal="right" vertical="center"/>
      <protection locked="0"/>
    </xf>
    <xf numFmtId="3" fontId="10" fillId="0" borderId="5" xfId="7" applyNumberFormat="1" applyFont="1" applyFill="1" applyBorder="1" applyAlignment="1" applyProtection="1">
      <alignment horizontal="right" vertical="center"/>
      <protection locked="0"/>
    </xf>
    <xf numFmtId="3" fontId="10" fillId="0" borderId="5" xfId="7" applyNumberFormat="1" applyFont="1" applyFill="1" applyBorder="1" applyAlignment="1" applyProtection="1">
      <alignment horizontal="right" vertical="center"/>
    </xf>
    <xf numFmtId="3" fontId="10" fillId="2" borderId="5" xfId="7" applyNumberFormat="1" applyFont="1" applyFill="1" applyBorder="1" applyAlignment="1" applyProtection="1">
      <alignment horizontal="right" vertical="center"/>
    </xf>
    <xf numFmtId="176" fontId="10" fillId="2" borderId="5" xfId="0" applyNumberFormat="1" applyFont="1" applyFill="1" applyBorder="1" applyAlignment="1" applyProtection="1">
      <alignment vertical="center"/>
    </xf>
    <xf numFmtId="3" fontId="10" fillId="6" borderId="3" xfId="7" applyNumberFormat="1" applyFont="1" applyFill="1" applyBorder="1" applyAlignment="1" applyProtection="1">
      <alignment horizontal="right" vertical="center"/>
    </xf>
    <xf numFmtId="176" fontId="10" fillId="6" borderId="3" xfId="0" applyNumberFormat="1" applyFont="1" applyFill="1" applyBorder="1" applyAlignment="1" applyProtection="1">
      <alignment vertical="center"/>
    </xf>
    <xf numFmtId="3" fontId="12" fillId="8" borderId="4" xfId="0" applyNumberFormat="1" applyFont="1" applyFill="1" applyBorder="1" applyAlignment="1" applyProtection="1">
      <alignment horizontal="center" vertical="center"/>
    </xf>
    <xf numFmtId="3" fontId="12" fillId="8" borderId="4" xfId="0" applyNumberFormat="1" applyFont="1" applyFill="1" applyBorder="1" applyAlignment="1" applyProtection="1">
      <alignment horizontal="center" vertical="center" wrapText="1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center" vertical="center"/>
    </xf>
    <xf numFmtId="3" fontId="12" fillId="0" borderId="6" xfId="0" applyNumberFormat="1" applyFont="1" applyFill="1" applyBorder="1" applyAlignment="1" applyProtection="1">
      <alignment horizontal="center" vertical="center"/>
    </xf>
    <xf numFmtId="3" fontId="12" fillId="0" borderId="1" xfId="0" applyNumberFormat="1" applyFont="1" applyFill="1" applyBorder="1" applyAlignment="1" applyProtection="1">
      <alignment horizontal="left" vertical="center"/>
    </xf>
    <xf numFmtId="3" fontId="15" fillId="7" borderId="0" xfId="0" applyNumberFormat="1" applyFont="1" applyFill="1" applyAlignment="1" applyProtection="1">
      <alignment horizontal="center" vertical="center"/>
      <protection locked="0"/>
    </xf>
    <xf numFmtId="3" fontId="12" fillId="8" borderId="8" xfId="0" applyNumberFormat="1" applyFont="1" applyFill="1" applyBorder="1" applyAlignment="1" applyProtection="1">
      <alignment horizontal="center" vertical="center"/>
    </xf>
    <xf numFmtId="3" fontId="12" fillId="8" borderId="9" xfId="0" applyNumberFormat="1" applyFont="1" applyFill="1" applyBorder="1" applyAlignment="1" applyProtection="1">
      <alignment horizontal="center" vertical="center"/>
    </xf>
    <xf numFmtId="3" fontId="12" fillId="8" borderId="1" xfId="0" applyNumberFormat="1" applyFont="1" applyFill="1" applyBorder="1" applyAlignment="1" applyProtection="1">
      <alignment horizontal="center" vertical="center"/>
    </xf>
    <xf numFmtId="3" fontId="12" fillId="8" borderId="4" xfId="0" applyNumberFormat="1" applyFont="1" applyFill="1" applyBorder="1" applyAlignment="1" applyProtection="1">
      <alignment horizontal="center" vertical="center"/>
    </xf>
    <xf numFmtId="3" fontId="20" fillId="6" borderId="22" xfId="0" applyNumberFormat="1" applyFont="1" applyFill="1" applyBorder="1" applyAlignment="1" applyProtection="1">
      <alignment horizontal="center" vertical="center" wrapText="1"/>
    </xf>
    <xf numFmtId="3" fontId="20" fillId="6" borderId="12" xfId="0" applyNumberFormat="1" applyFont="1" applyFill="1" applyBorder="1" applyAlignment="1" applyProtection="1">
      <alignment horizontal="center" vertical="center" wrapText="1"/>
    </xf>
    <xf numFmtId="3" fontId="20" fillId="6" borderId="2" xfId="0" applyNumberFormat="1" applyFont="1" applyFill="1" applyBorder="1" applyAlignment="1" applyProtection="1">
      <alignment horizontal="center" vertical="center" wrapText="1"/>
    </xf>
    <xf numFmtId="3" fontId="12" fillId="2" borderId="8" xfId="0" applyNumberFormat="1" applyFont="1" applyFill="1" applyBorder="1" applyAlignment="1" applyProtection="1">
      <alignment horizontal="center" vertical="center" wrapText="1"/>
    </xf>
    <xf numFmtId="3" fontId="12" fillId="2" borderId="12" xfId="0" applyNumberFormat="1" applyFont="1" applyFill="1" applyBorder="1" applyAlignment="1" applyProtection="1">
      <alignment horizontal="center" vertical="center" wrapText="1"/>
    </xf>
    <xf numFmtId="3" fontId="20" fillId="5" borderId="23" xfId="0" applyNumberFormat="1" applyFont="1" applyFill="1" applyBorder="1" applyAlignment="1" applyProtection="1">
      <alignment horizontal="center" vertical="center" wrapText="1"/>
    </xf>
    <xf numFmtId="3" fontId="20" fillId="5" borderId="12" xfId="0" applyNumberFormat="1" applyFont="1" applyFill="1" applyBorder="1" applyAlignment="1" applyProtection="1">
      <alignment horizontal="center" vertical="center" wrapText="1"/>
    </xf>
    <xf numFmtId="3" fontId="12" fillId="2" borderId="11" xfId="0" applyNumberFormat="1" applyFont="1" applyFill="1" applyBorder="1" applyAlignment="1" applyProtection="1">
      <alignment horizontal="center" vertical="center"/>
    </xf>
    <xf numFmtId="3" fontId="12" fillId="2" borderId="6" xfId="0" applyNumberFormat="1" applyFont="1" applyFill="1" applyBorder="1" applyAlignment="1" applyProtection="1">
      <alignment horizontal="center" vertical="center"/>
    </xf>
    <xf numFmtId="3" fontId="12" fillId="2" borderId="10" xfId="0" applyNumberFormat="1" applyFont="1" applyFill="1" applyBorder="1" applyAlignment="1" applyProtection="1">
      <alignment horizontal="center" vertical="center"/>
    </xf>
    <xf numFmtId="3" fontId="12" fillId="5" borderId="13" xfId="0" applyNumberFormat="1" applyFont="1" applyFill="1" applyBorder="1" applyAlignment="1" applyProtection="1">
      <alignment horizontal="center" vertical="center"/>
    </xf>
    <xf numFmtId="3" fontId="12" fillId="5" borderId="14" xfId="0" applyNumberFormat="1" applyFont="1" applyFill="1" applyBorder="1" applyAlignment="1" applyProtection="1">
      <alignment horizontal="center" vertical="center"/>
    </xf>
    <xf numFmtId="3" fontId="11" fillId="0" borderId="0" xfId="0" applyNumberFormat="1" applyFont="1" applyAlignment="1" applyProtection="1">
      <alignment horizontal="left" vertical="center"/>
    </xf>
    <xf numFmtId="3" fontId="12" fillId="4" borderId="15" xfId="0" applyNumberFormat="1" applyFont="1" applyFill="1" applyBorder="1" applyAlignment="1" applyProtection="1">
      <alignment horizontal="center" vertical="center" wrapText="1"/>
    </xf>
    <xf numFmtId="3" fontId="12" fillId="4" borderId="1" xfId="0" applyNumberFormat="1" applyFont="1" applyFill="1" applyBorder="1" applyAlignment="1" applyProtection="1">
      <alignment horizontal="center" vertical="center"/>
    </xf>
    <xf numFmtId="3" fontId="12" fillId="4" borderId="4" xfId="0" applyNumberFormat="1" applyFont="1" applyFill="1" applyBorder="1" applyAlignment="1" applyProtection="1">
      <alignment horizontal="center" vertical="center"/>
    </xf>
    <xf numFmtId="3" fontId="12" fillId="8" borderId="7" xfId="0" applyNumberFormat="1" applyFont="1" applyFill="1" applyBorder="1" applyAlignment="1" applyProtection="1">
      <alignment horizontal="center" vertical="center"/>
    </xf>
    <xf numFmtId="3" fontId="12" fillId="8" borderId="16" xfId="0" applyNumberFormat="1" applyFont="1" applyFill="1" applyBorder="1" applyAlignment="1" applyProtection="1">
      <alignment horizontal="center" vertical="center"/>
    </xf>
    <xf numFmtId="3" fontId="12" fillId="8" borderId="17" xfId="0" applyNumberFormat="1" applyFont="1" applyFill="1" applyBorder="1" applyAlignment="1" applyProtection="1">
      <alignment horizontal="center" vertical="center"/>
    </xf>
    <xf numFmtId="3" fontId="12" fillId="8" borderId="18" xfId="0" applyNumberFormat="1" applyFont="1" applyFill="1" applyBorder="1" applyAlignment="1" applyProtection="1">
      <alignment horizontal="center" vertical="center"/>
    </xf>
    <xf numFmtId="3" fontId="12" fillId="4" borderId="13" xfId="0" applyNumberFormat="1" applyFont="1" applyFill="1" applyBorder="1" applyAlignment="1" applyProtection="1">
      <alignment horizontal="center" vertical="center"/>
    </xf>
    <xf numFmtId="3" fontId="12" fillId="4" borderId="14" xfId="0" applyNumberFormat="1" applyFont="1" applyFill="1" applyBorder="1" applyAlignment="1" applyProtection="1">
      <alignment horizontal="center" vertical="center"/>
    </xf>
    <xf numFmtId="3" fontId="12" fillId="4" borderId="10" xfId="0" applyNumberFormat="1" applyFont="1" applyFill="1" applyBorder="1" applyAlignment="1" applyProtection="1">
      <alignment horizontal="center" vertical="center"/>
    </xf>
    <xf numFmtId="3" fontId="12" fillId="4" borderId="11" xfId="0" applyNumberFormat="1" applyFont="1" applyFill="1" applyBorder="1" applyAlignment="1" applyProtection="1">
      <alignment horizontal="center" vertical="center"/>
    </xf>
    <xf numFmtId="3" fontId="12" fillId="4" borderId="6" xfId="0" applyNumberFormat="1" applyFont="1" applyFill="1" applyBorder="1" applyAlignment="1" applyProtection="1">
      <alignment horizontal="center" vertical="center"/>
    </xf>
    <xf numFmtId="3" fontId="12" fillId="4" borderId="19" xfId="0" applyNumberFormat="1" applyFont="1" applyFill="1" applyBorder="1" applyAlignment="1" applyProtection="1">
      <alignment horizontal="center" vertical="center"/>
    </xf>
    <xf numFmtId="3" fontId="12" fillId="4" borderId="20" xfId="0" applyNumberFormat="1" applyFont="1" applyFill="1" applyBorder="1" applyAlignment="1" applyProtection="1">
      <alignment horizontal="center" vertical="center"/>
    </xf>
    <xf numFmtId="3" fontId="12" fillId="4" borderId="21" xfId="0" applyNumberFormat="1" applyFont="1" applyFill="1" applyBorder="1" applyAlignment="1" applyProtection="1">
      <alignment horizontal="center" vertical="center"/>
    </xf>
    <xf numFmtId="3" fontId="21" fillId="2" borderId="10" xfId="0" applyNumberFormat="1" applyFont="1" applyFill="1" applyBorder="1" applyAlignment="1" applyProtection="1">
      <alignment horizontal="center" vertical="center"/>
    </xf>
    <xf numFmtId="3" fontId="21" fillId="2" borderId="6" xfId="0" applyNumberFormat="1" applyFont="1" applyFill="1" applyBorder="1" applyAlignment="1" applyProtection="1">
      <alignment horizontal="center" vertical="center"/>
    </xf>
    <xf numFmtId="3" fontId="21" fillId="2" borderId="8" xfId="0" applyNumberFormat="1" applyFont="1" applyFill="1" applyBorder="1" applyAlignment="1" applyProtection="1">
      <alignment horizontal="center" vertical="center"/>
    </xf>
    <xf numFmtId="3" fontId="21" fillId="2" borderId="9" xfId="0" applyNumberFormat="1" applyFont="1" applyFill="1" applyBorder="1" applyAlignment="1" applyProtection="1">
      <alignment horizontal="center" vertical="center"/>
    </xf>
    <xf numFmtId="3" fontId="12" fillId="6" borderId="13" xfId="0" applyNumberFormat="1" applyFont="1" applyFill="1" applyBorder="1" applyAlignment="1" applyProtection="1">
      <alignment horizontal="center" vertical="center"/>
    </xf>
    <xf numFmtId="3" fontId="12" fillId="6" borderId="14" xfId="0" applyNumberFormat="1" applyFont="1" applyFill="1" applyBorder="1" applyAlignment="1" applyProtection="1">
      <alignment horizontal="center" vertical="center"/>
    </xf>
    <xf numFmtId="3" fontId="15" fillId="7" borderId="0" xfId="0" applyNumberFormat="1" applyFont="1" applyFill="1" applyAlignment="1" applyProtection="1">
      <alignment horizontal="center" vertical="center"/>
      <protection locked="0"/>
    </xf>
    <xf numFmtId="3" fontId="12" fillId="2" borderId="12" xfId="0" applyNumberFormat="1" applyFont="1" applyFill="1" applyBorder="1" applyAlignment="1" applyProtection="1">
      <alignment horizontal="center" vertical="center"/>
    </xf>
    <xf numFmtId="3" fontId="12" fillId="2" borderId="2" xfId="0" applyNumberFormat="1" applyFont="1" applyFill="1" applyBorder="1" applyAlignment="1" applyProtection="1">
      <alignment horizontal="center" vertical="center"/>
    </xf>
  </cellXfs>
  <cellStyles count="11">
    <cellStyle name="Comma [0]_ SG&amp;A Bridge " xfId="1"/>
    <cellStyle name="Comma_ SG&amp;A Bridge " xfId="2"/>
    <cellStyle name="Currency [0]_ SG&amp;A Bridge " xfId="3"/>
    <cellStyle name="Currency_ SG&amp;A Bridge " xfId="4"/>
    <cellStyle name="Normal_ SG&amp;A Bridge " xfId="5"/>
    <cellStyle name="뷭?_BOOKSHIP" xfId="6"/>
    <cellStyle name="쉼표 [0]" xfId="7" builtinId="6"/>
    <cellStyle name="쉼표 [0] 2" xfId="8"/>
    <cellStyle name="콤마 [0]_1202" xfId="9"/>
    <cellStyle name="콤마_1202" xfId="10"/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"/>
  <sheetViews>
    <sheetView zoomScaleNormal="196" zoomScaleSheetLayoutView="4" workbookViewId="0"/>
  </sheetViews>
  <sheetFormatPr defaultRowHeight="13.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R49"/>
  <sheetViews>
    <sheetView tabSelected="1" zoomScale="75" zoomScaleNormal="100" workbookViewId="0">
      <pane xSplit="4" ySplit="7" topLeftCell="E8" activePane="bottomRight" state="frozen"/>
      <selection pane="topRight" activeCell="E1" sqref="E1"/>
      <selection pane="bottomLeft" activeCell="A9" sqref="A9"/>
      <selection pane="bottomRight" activeCell="E2" sqref="E2"/>
    </sheetView>
  </sheetViews>
  <sheetFormatPr defaultRowHeight="13.5"/>
  <cols>
    <col min="1" max="1" width="4.77734375" style="2" customWidth="1"/>
    <col min="2" max="2" width="4.5546875" style="2" customWidth="1"/>
    <col min="3" max="3" width="6.6640625" style="2" customWidth="1"/>
    <col min="4" max="4" width="12.77734375" style="2" customWidth="1"/>
    <col min="5" max="5" width="15.6640625" style="2" customWidth="1"/>
    <col min="6" max="6" width="14" style="2" customWidth="1"/>
    <col min="7" max="7" width="14.21875" style="2" customWidth="1"/>
    <col min="8" max="9" width="13.88671875" style="2" customWidth="1"/>
    <col min="10" max="10" width="13.109375" style="2" customWidth="1"/>
    <col min="11" max="11" width="14.6640625" style="2" customWidth="1"/>
    <col min="12" max="12" width="14.21875" style="2" customWidth="1"/>
    <col min="13" max="16" width="15.6640625" style="2" customWidth="1"/>
    <col min="17" max="17" width="10.33203125" style="2" customWidth="1"/>
    <col min="18" max="18" width="11.21875" style="2" customWidth="1"/>
    <col min="19" max="19" width="5.44140625" style="2" customWidth="1"/>
    <col min="20" max="16384" width="8.88671875" style="2"/>
  </cols>
  <sheetData>
    <row r="1" spans="1:18" s="10" customFormat="1" ht="16.5" customHeight="1">
      <c r="A1" s="23"/>
      <c r="G1" s="82" t="s">
        <v>61</v>
      </c>
      <c r="H1" s="82"/>
      <c r="I1" s="82"/>
      <c r="J1" s="82"/>
      <c r="K1" s="82"/>
      <c r="L1" s="82"/>
      <c r="M1" s="82"/>
      <c r="N1" s="82"/>
      <c r="O1" s="12"/>
      <c r="P1" s="12"/>
      <c r="Q1" s="12"/>
    </row>
    <row r="2" spans="1:18" s="10" customFormat="1" ht="14.25" customHeight="1">
      <c r="E2" s="13"/>
      <c r="G2" s="82"/>
      <c r="H2" s="82"/>
      <c r="I2" s="82"/>
      <c r="J2" s="82"/>
      <c r="K2" s="82"/>
      <c r="L2" s="82"/>
      <c r="M2" s="82"/>
      <c r="N2" s="82"/>
      <c r="O2" s="14"/>
      <c r="P2" s="21"/>
      <c r="Q2" s="12"/>
    </row>
    <row r="3" spans="1:18" s="10" customFormat="1" ht="14.25" customHeight="1">
      <c r="E3" s="13"/>
      <c r="G3" s="43"/>
      <c r="H3" s="43"/>
      <c r="I3" s="43"/>
      <c r="J3" s="43"/>
      <c r="K3" s="43"/>
      <c r="L3" s="43"/>
      <c r="M3" s="43"/>
      <c r="N3" s="43"/>
      <c r="O3" s="14"/>
      <c r="P3" s="21"/>
      <c r="Q3" s="12"/>
    </row>
    <row r="4" spans="1:18" s="10" customFormat="1" ht="20.25" customHeight="1">
      <c r="A4" s="15"/>
      <c r="B4" s="60"/>
      <c r="C4" s="60"/>
      <c r="D4" s="11"/>
      <c r="L4" s="21"/>
      <c r="M4" s="20"/>
      <c r="N4" s="20"/>
      <c r="O4" s="20"/>
      <c r="P4" s="21"/>
      <c r="Q4" s="12"/>
    </row>
    <row r="5" spans="1:18" ht="15.75" customHeight="1">
      <c r="N5" s="1"/>
      <c r="O5" s="1"/>
      <c r="P5" s="3"/>
      <c r="R5" s="22" t="s">
        <v>40</v>
      </c>
    </row>
    <row r="6" spans="1:18" s="4" customFormat="1" ht="27.75" customHeight="1">
      <c r="A6" s="44" t="s">
        <v>41</v>
      </c>
      <c r="B6" s="64"/>
      <c r="C6" s="64"/>
      <c r="D6" s="45"/>
      <c r="E6" s="46" t="s">
        <v>42</v>
      </c>
      <c r="F6" s="46"/>
      <c r="G6" s="44" t="s">
        <v>43</v>
      </c>
      <c r="H6" s="45"/>
      <c r="I6" s="44" t="s">
        <v>44</v>
      </c>
      <c r="J6" s="45"/>
      <c r="K6" s="44" t="s">
        <v>45</v>
      </c>
      <c r="L6" s="45"/>
      <c r="M6" s="46" t="s">
        <v>46</v>
      </c>
      <c r="N6" s="46" t="s">
        <v>47</v>
      </c>
      <c r="O6" s="46"/>
      <c r="P6" s="46"/>
      <c r="Q6" s="44" t="s">
        <v>48</v>
      </c>
      <c r="R6" s="45"/>
    </row>
    <row r="7" spans="1:18" s="4" customFormat="1" ht="36" customHeight="1" thickBot="1">
      <c r="A7" s="65"/>
      <c r="B7" s="66"/>
      <c r="C7" s="66"/>
      <c r="D7" s="67"/>
      <c r="E7" s="37" t="s">
        <v>49</v>
      </c>
      <c r="F7" s="37" t="s">
        <v>50</v>
      </c>
      <c r="G7" s="37" t="s">
        <v>51</v>
      </c>
      <c r="H7" s="37" t="s">
        <v>52</v>
      </c>
      <c r="I7" s="37" t="s">
        <v>51</v>
      </c>
      <c r="J7" s="37" t="s">
        <v>52</v>
      </c>
      <c r="K7" s="37" t="s">
        <v>51</v>
      </c>
      <c r="L7" s="37" t="s">
        <v>52</v>
      </c>
      <c r="M7" s="47"/>
      <c r="N7" s="38" t="s">
        <v>53</v>
      </c>
      <c r="O7" s="38" t="s">
        <v>54</v>
      </c>
      <c r="P7" s="37" t="s">
        <v>55</v>
      </c>
      <c r="Q7" s="37" t="s">
        <v>51</v>
      </c>
      <c r="R7" s="37" t="s">
        <v>52</v>
      </c>
    </row>
    <row r="8" spans="1:18" s="4" customFormat="1" ht="21.75" customHeight="1">
      <c r="A8" s="61" t="s">
        <v>56</v>
      </c>
      <c r="B8" s="68" t="s">
        <v>57</v>
      </c>
      <c r="C8" s="68"/>
      <c r="D8" s="69"/>
      <c r="E8" s="26">
        <f t="shared" ref="E8:M8" si="0">SUM(E9:E10)</f>
        <v>252860000</v>
      </c>
      <c r="F8" s="26">
        <f t="shared" si="0"/>
        <v>257751000</v>
      </c>
      <c r="G8" s="26">
        <f>SUM(G9:G10)</f>
        <v>16485989</v>
      </c>
      <c r="H8" s="26">
        <f t="shared" si="0"/>
        <v>271738678</v>
      </c>
      <c r="I8" s="26">
        <f t="shared" si="0"/>
        <v>16979633</v>
      </c>
      <c r="J8" s="26">
        <f>SUM(J9:J10)</f>
        <v>256919547</v>
      </c>
      <c r="K8" s="26">
        <f t="shared" si="0"/>
        <v>0</v>
      </c>
      <c r="L8" s="26">
        <f t="shared" si="0"/>
        <v>1927135</v>
      </c>
      <c r="M8" s="26">
        <f t="shared" si="0"/>
        <v>12891996</v>
      </c>
      <c r="N8" s="27">
        <f t="shared" ref="N8:N49" si="1">+J8/E8*100</f>
        <v>101.60545242426639</v>
      </c>
      <c r="O8" s="27">
        <f t="shared" ref="O8:O49" si="2">+J8/F8*100</f>
        <v>99.677420068205365</v>
      </c>
      <c r="P8" s="27">
        <f t="shared" ref="P8:P49" si="3">+J8/H8*100</f>
        <v>94.54655071222507</v>
      </c>
      <c r="Q8" s="26">
        <f>SUM(Q9:Q10)</f>
        <v>109678</v>
      </c>
      <c r="R8" s="26">
        <f>SUM(R9:R10)</f>
        <v>5970501</v>
      </c>
    </row>
    <row r="9" spans="1:18" s="4" customFormat="1" ht="21.75" customHeight="1">
      <c r="A9" s="62"/>
      <c r="B9" s="70" t="s">
        <v>27</v>
      </c>
      <c r="C9" s="71"/>
      <c r="D9" s="72"/>
      <c r="E9" s="16">
        <f>E12+E47+E48</f>
        <v>92460000</v>
      </c>
      <c r="F9" s="16">
        <f t="shared" ref="F9:M9" si="4">F12+F47+F48</f>
        <v>92460000</v>
      </c>
      <c r="G9" s="16">
        <f t="shared" si="4"/>
        <v>11599290</v>
      </c>
      <c r="H9" s="16">
        <f t="shared" si="4"/>
        <v>98780930</v>
      </c>
      <c r="I9" s="16">
        <f t="shared" si="4"/>
        <v>11601749</v>
      </c>
      <c r="J9" s="16">
        <f t="shared" si="4"/>
        <v>95004334</v>
      </c>
      <c r="K9" s="16">
        <f t="shared" si="4"/>
        <v>0</v>
      </c>
      <c r="L9" s="16">
        <f t="shared" si="4"/>
        <v>483971</v>
      </c>
      <c r="M9" s="16">
        <f t="shared" si="4"/>
        <v>3292625</v>
      </c>
      <c r="N9" s="17">
        <f t="shared" si="1"/>
        <v>102.75182132814189</v>
      </c>
      <c r="O9" s="17">
        <f t="shared" si="2"/>
        <v>102.75182132814189</v>
      </c>
      <c r="P9" s="17">
        <f t="shared" si="3"/>
        <v>96.176796472760486</v>
      </c>
      <c r="Q9" s="16">
        <f>Q12+Q47+Q48</f>
        <v>28798</v>
      </c>
      <c r="R9" s="16">
        <f>R12+R47+R48</f>
        <v>2220960</v>
      </c>
    </row>
    <row r="10" spans="1:18" s="4" customFormat="1" ht="21.75" customHeight="1" thickBot="1">
      <c r="A10" s="63"/>
      <c r="B10" s="73" t="s">
        <v>17</v>
      </c>
      <c r="C10" s="74"/>
      <c r="D10" s="75"/>
      <c r="E10" s="28">
        <f>E32+E49</f>
        <v>160400000</v>
      </c>
      <c r="F10" s="28">
        <f t="shared" ref="F10:M10" si="5">F32+F49</f>
        <v>165291000</v>
      </c>
      <c r="G10" s="28">
        <f t="shared" si="5"/>
        <v>4886699</v>
      </c>
      <c r="H10" s="28">
        <f t="shared" si="5"/>
        <v>172957748</v>
      </c>
      <c r="I10" s="28">
        <f t="shared" si="5"/>
        <v>5377884</v>
      </c>
      <c r="J10" s="28">
        <f t="shared" si="5"/>
        <v>161915213</v>
      </c>
      <c r="K10" s="28">
        <f t="shared" si="5"/>
        <v>0</v>
      </c>
      <c r="L10" s="28">
        <f t="shared" si="5"/>
        <v>1443164</v>
      </c>
      <c r="M10" s="28">
        <f t="shared" si="5"/>
        <v>9599371</v>
      </c>
      <c r="N10" s="29">
        <f t="shared" si="1"/>
        <v>100.94464650872818</v>
      </c>
      <c r="O10" s="29">
        <f t="shared" si="2"/>
        <v>97.957670411577155</v>
      </c>
      <c r="P10" s="29">
        <f t="shared" si="3"/>
        <v>93.615472491003999</v>
      </c>
      <c r="Q10" s="28">
        <f>Q32+Q49</f>
        <v>80880</v>
      </c>
      <c r="R10" s="28">
        <f>R32+R49</f>
        <v>3749541</v>
      </c>
    </row>
    <row r="11" spans="1:18" s="4" customFormat="1" ht="21.75" customHeight="1">
      <c r="A11" s="53" t="s">
        <v>18</v>
      </c>
      <c r="B11" s="58" t="s">
        <v>15</v>
      </c>
      <c r="C11" s="58"/>
      <c r="D11" s="59"/>
      <c r="E11" s="24">
        <f>SUM(E12,E32)</f>
        <v>251130000</v>
      </c>
      <c r="F11" s="24">
        <f t="shared" ref="F11:M11" si="6">SUM(F12,F32)</f>
        <v>256021000</v>
      </c>
      <c r="G11" s="24">
        <f t="shared" si="6"/>
        <v>16520312</v>
      </c>
      <c r="H11" s="24">
        <f t="shared" si="6"/>
        <v>259996054</v>
      </c>
      <c r="I11" s="24">
        <f t="shared" si="6"/>
        <v>16860457</v>
      </c>
      <c r="J11" s="24">
        <f t="shared" si="6"/>
        <v>255554307</v>
      </c>
      <c r="K11" s="24">
        <f t="shared" si="6"/>
        <v>0</v>
      </c>
      <c r="L11" s="24">
        <f t="shared" si="6"/>
        <v>5256</v>
      </c>
      <c r="M11" s="24">
        <f t="shared" si="6"/>
        <v>4436491</v>
      </c>
      <c r="N11" s="25">
        <f t="shared" si="1"/>
        <v>101.76175964639829</v>
      </c>
      <c r="O11" s="25">
        <f t="shared" si="2"/>
        <v>99.817713000105456</v>
      </c>
      <c r="P11" s="25">
        <f t="shared" si="3"/>
        <v>98.291609841124739</v>
      </c>
      <c r="Q11" s="24">
        <f>SUM(Q12,Q32)</f>
        <v>39491</v>
      </c>
      <c r="R11" s="24">
        <f>SUM(R12,R32)</f>
        <v>2953542</v>
      </c>
    </row>
    <row r="12" spans="1:18" s="4" customFormat="1" ht="21.75" customHeight="1">
      <c r="A12" s="54"/>
      <c r="B12" s="51" t="s">
        <v>19</v>
      </c>
      <c r="C12" s="55" t="s">
        <v>7</v>
      </c>
      <c r="D12" s="56"/>
      <c r="E12" s="6">
        <f>SUM(E13,E14,E17,E20:E24,E25)</f>
        <v>91730000</v>
      </c>
      <c r="F12" s="6">
        <f t="shared" ref="F12:M12" si="7">SUM(F13,F14,F17,F20:F24,F25)</f>
        <v>91730000</v>
      </c>
      <c r="G12" s="6">
        <f t="shared" si="7"/>
        <v>11591631</v>
      </c>
      <c r="H12" s="6">
        <f t="shared" si="7"/>
        <v>94162856</v>
      </c>
      <c r="I12" s="6">
        <f t="shared" si="7"/>
        <v>11538666</v>
      </c>
      <c r="J12" s="6">
        <f t="shared" si="7"/>
        <v>93209583</v>
      </c>
      <c r="K12" s="6">
        <f t="shared" si="7"/>
        <v>0</v>
      </c>
      <c r="L12" s="6">
        <f t="shared" si="7"/>
        <v>91</v>
      </c>
      <c r="M12" s="6">
        <f t="shared" si="7"/>
        <v>953182</v>
      </c>
      <c r="N12" s="7">
        <f t="shared" si="1"/>
        <v>101.61297612558596</v>
      </c>
      <c r="O12" s="7">
        <f t="shared" si="2"/>
        <v>101.61297612558596</v>
      </c>
      <c r="P12" s="7">
        <f t="shared" si="3"/>
        <v>98.987633722579531</v>
      </c>
      <c r="Q12" s="6">
        <f>SUM(Q13,Q14,Q17,Q20:Q24,Q25)</f>
        <v>27381</v>
      </c>
      <c r="R12" s="6">
        <f>SUM(R13,R14,R17,R20:R24,R25)</f>
        <v>1934979</v>
      </c>
    </row>
    <row r="13" spans="1:18" s="4" customFormat="1" ht="21.75" customHeight="1">
      <c r="A13" s="54"/>
      <c r="B13" s="52"/>
      <c r="C13" s="57" t="s">
        <v>20</v>
      </c>
      <c r="D13" s="56"/>
      <c r="E13" s="9">
        <v>58700000</v>
      </c>
      <c r="F13" s="9">
        <v>58700000</v>
      </c>
      <c r="G13" s="9">
        <v>10066767</v>
      </c>
      <c r="H13" s="19">
        <v>61631810</v>
      </c>
      <c r="I13" s="9">
        <v>9953809</v>
      </c>
      <c r="J13" s="19">
        <v>61307147</v>
      </c>
      <c r="K13" s="9"/>
      <c r="L13" s="19"/>
      <c r="M13" s="6">
        <f>H13-J13-L13</f>
        <v>324663</v>
      </c>
      <c r="N13" s="7">
        <f t="shared" si="1"/>
        <v>104.44147700170359</v>
      </c>
      <c r="O13" s="7">
        <f t="shared" si="2"/>
        <v>104.44147700170359</v>
      </c>
      <c r="P13" s="7">
        <f t="shared" si="3"/>
        <v>99.473221701585587</v>
      </c>
      <c r="Q13" s="9">
        <v>17862</v>
      </c>
      <c r="R13" s="19">
        <v>1700365</v>
      </c>
    </row>
    <row r="14" spans="1:18" s="4" customFormat="1" ht="21.75" customHeight="1">
      <c r="A14" s="54"/>
      <c r="B14" s="52"/>
      <c r="C14" s="51" t="s">
        <v>58</v>
      </c>
      <c r="D14" s="39" t="s">
        <v>26</v>
      </c>
      <c r="E14" s="18">
        <f t="shared" ref="E14:M14" si="8">SUM(E15:E16)</f>
        <v>5320000</v>
      </c>
      <c r="F14" s="18">
        <f t="shared" si="8"/>
        <v>5320000</v>
      </c>
      <c r="G14" s="18">
        <f t="shared" si="8"/>
        <v>575312</v>
      </c>
      <c r="H14" s="18">
        <f t="shared" si="8"/>
        <v>7034034</v>
      </c>
      <c r="I14" s="18">
        <f t="shared" si="8"/>
        <v>578311</v>
      </c>
      <c r="J14" s="18">
        <f t="shared" si="8"/>
        <v>7015145</v>
      </c>
      <c r="K14" s="18">
        <f t="shared" si="8"/>
        <v>0</v>
      </c>
      <c r="L14" s="18">
        <f t="shared" si="8"/>
        <v>91</v>
      </c>
      <c r="M14" s="18">
        <f t="shared" si="8"/>
        <v>18798</v>
      </c>
      <c r="N14" s="7">
        <f t="shared" si="1"/>
        <v>131.86362781954887</v>
      </c>
      <c r="O14" s="7">
        <f t="shared" si="2"/>
        <v>131.86362781954887</v>
      </c>
      <c r="P14" s="7">
        <f t="shared" si="3"/>
        <v>99.731462770865193</v>
      </c>
      <c r="Q14" s="18">
        <f>SUM(Q15:Q16)</f>
        <v>4883</v>
      </c>
      <c r="R14" s="18">
        <f>SUM(R15:R16)</f>
        <v>30928</v>
      </c>
    </row>
    <row r="15" spans="1:18" s="4" customFormat="1" ht="21.75" customHeight="1">
      <c r="A15" s="54"/>
      <c r="B15" s="52"/>
      <c r="C15" s="83"/>
      <c r="D15" s="40" t="s">
        <v>28</v>
      </c>
      <c r="E15" s="8">
        <v>4827000</v>
      </c>
      <c r="F15" s="8">
        <v>4827000</v>
      </c>
      <c r="G15" s="9">
        <v>564754</v>
      </c>
      <c r="H15" s="19">
        <v>6376548</v>
      </c>
      <c r="I15" s="9">
        <v>564754</v>
      </c>
      <c r="J15" s="19">
        <v>6376543</v>
      </c>
      <c r="K15" s="9"/>
      <c r="L15" s="19"/>
      <c r="M15" s="6">
        <f>H15-J15-L15</f>
        <v>5</v>
      </c>
      <c r="N15" s="7">
        <f t="shared" si="1"/>
        <v>132.10157447690077</v>
      </c>
      <c r="O15" s="7">
        <f t="shared" si="2"/>
        <v>132.10157447690077</v>
      </c>
      <c r="P15" s="7">
        <f t="shared" si="3"/>
        <v>99.999921587667799</v>
      </c>
      <c r="Q15" s="9">
        <v>4838</v>
      </c>
      <c r="R15" s="19">
        <v>29398</v>
      </c>
    </row>
    <row r="16" spans="1:18" s="4" customFormat="1" ht="21.75" customHeight="1">
      <c r="A16" s="54"/>
      <c r="B16" s="52"/>
      <c r="C16" s="84"/>
      <c r="D16" s="40" t="s">
        <v>29</v>
      </c>
      <c r="E16" s="8">
        <v>493000</v>
      </c>
      <c r="F16" s="8">
        <v>493000</v>
      </c>
      <c r="G16" s="9">
        <v>10558</v>
      </c>
      <c r="H16" s="19">
        <v>657486</v>
      </c>
      <c r="I16" s="9">
        <v>13557</v>
      </c>
      <c r="J16" s="19">
        <v>638602</v>
      </c>
      <c r="K16" s="9"/>
      <c r="L16" s="19">
        <v>91</v>
      </c>
      <c r="M16" s="6">
        <f>H16-J16-L16</f>
        <v>18793</v>
      </c>
      <c r="N16" s="7">
        <f t="shared" si="1"/>
        <v>129.53387423935092</v>
      </c>
      <c r="O16" s="7">
        <f t="shared" si="2"/>
        <v>129.53387423935092</v>
      </c>
      <c r="P16" s="7">
        <f t="shared" si="3"/>
        <v>97.127847589150178</v>
      </c>
      <c r="Q16" s="9">
        <v>45</v>
      </c>
      <c r="R16" s="19">
        <v>1530</v>
      </c>
    </row>
    <row r="17" spans="1:18" s="4" customFormat="1" ht="21.75" customHeight="1">
      <c r="A17" s="54"/>
      <c r="B17" s="52"/>
      <c r="C17" s="51" t="s">
        <v>59</v>
      </c>
      <c r="D17" s="39" t="s">
        <v>26</v>
      </c>
      <c r="E17" s="18">
        <f>SUM(E18:E19)</f>
        <v>5260000</v>
      </c>
      <c r="F17" s="18">
        <f t="shared" ref="F17:M17" si="9">SUM(F18:F19)</f>
        <v>5260000</v>
      </c>
      <c r="G17" s="18">
        <f>SUM(G18:G19)</f>
        <v>1431</v>
      </c>
      <c r="H17" s="18">
        <f>SUM(H18:H19)</f>
        <v>6068805</v>
      </c>
      <c r="I17" s="18">
        <f t="shared" si="9"/>
        <v>17022</v>
      </c>
      <c r="J17" s="18">
        <f t="shared" si="9"/>
        <v>5919088</v>
      </c>
      <c r="K17" s="18">
        <f t="shared" si="9"/>
        <v>0</v>
      </c>
      <c r="L17" s="18">
        <f t="shared" si="9"/>
        <v>0</v>
      </c>
      <c r="M17" s="18">
        <f t="shared" si="9"/>
        <v>149717</v>
      </c>
      <c r="N17" s="7">
        <f t="shared" si="1"/>
        <v>112.53019011406845</v>
      </c>
      <c r="O17" s="7">
        <f t="shared" si="2"/>
        <v>112.53019011406845</v>
      </c>
      <c r="P17" s="7">
        <f t="shared" si="3"/>
        <v>97.533006909927082</v>
      </c>
      <c r="Q17" s="18">
        <f>SUM(Q18:Q19)</f>
        <v>117</v>
      </c>
      <c r="R17" s="18">
        <f>SUM(R18:R19)</f>
        <v>187</v>
      </c>
    </row>
    <row r="18" spans="1:18" s="4" customFormat="1" ht="21.75" customHeight="1">
      <c r="A18" s="54"/>
      <c r="B18" s="52"/>
      <c r="C18" s="83"/>
      <c r="D18" s="41" t="s">
        <v>30</v>
      </c>
      <c r="E18" s="8">
        <v>55000</v>
      </c>
      <c r="F18" s="8">
        <v>55000</v>
      </c>
      <c r="G18" s="19">
        <v>108</v>
      </c>
      <c r="H18" s="19">
        <v>53964</v>
      </c>
      <c r="I18" s="19">
        <v>398</v>
      </c>
      <c r="J18" s="19">
        <v>52684</v>
      </c>
      <c r="K18" s="19"/>
      <c r="L18" s="19"/>
      <c r="M18" s="6">
        <f t="shared" ref="M18:M24" si="10">H18-J18-L18</f>
        <v>1280</v>
      </c>
      <c r="N18" s="7">
        <f t="shared" si="1"/>
        <v>95.789090909090916</v>
      </c>
      <c r="O18" s="7">
        <f t="shared" si="2"/>
        <v>95.789090909090916</v>
      </c>
      <c r="P18" s="7">
        <f t="shared" si="3"/>
        <v>97.628048328515305</v>
      </c>
      <c r="Q18" s="9">
        <v>0</v>
      </c>
      <c r="R18" s="19">
        <v>0</v>
      </c>
    </row>
    <row r="19" spans="1:18" s="4" customFormat="1" ht="21.75" customHeight="1">
      <c r="A19" s="54"/>
      <c r="B19" s="52"/>
      <c r="C19" s="84"/>
      <c r="D19" s="41" t="s">
        <v>31</v>
      </c>
      <c r="E19" s="8">
        <v>5205000</v>
      </c>
      <c r="F19" s="8">
        <v>5205000</v>
      </c>
      <c r="G19" s="19">
        <v>1323</v>
      </c>
      <c r="H19" s="19">
        <v>6014841</v>
      </c>
      <c r="I19" s="19">
        <v>16624</v>
      </c>
      <c r="J19" s="19">
        <v>5866404</v>
      </c>
      <c r="K19" s="19"/>
      <c r="L19" s="19"/>
      <c r="M19" s="6">
        <f t="shared" si="10"/>
        <v>148437</v>
      </c>
      <c r="N19" s="7">
        <f t="shared" si="1"/>
        <v>112.70708933717579</v>
      </c>
      <c r="O19" s="7">
        <f t="shared" si="2"/>
        <v>112.70708933717579</v>
      </c>
      <c r="P19" s="7">
        <f t="shared" si="3"/>
        <v>97.532154216545379</v>
      </c>
      <c r="Q19" s="9">
        <v>117</v>
      </c>
      <c r="R19" s="19">
        <v>187</v>
      </c>
    </row>
    <row r="20" spans="1:18" s="4" customFormat="1" ht="21.75" customHeight="1">
      <c r="A20" s="54"/>
      <c r="B20" s="52"/>
      <c r="C20" s="57" t="s">
        <v>32</v>
      </c>
      <c r="D20" s="56"/>
      <c r="E20" s="8"/>
      <c r="F20" s="8"/>
      <c r="G20" s="19"/>
      <c r="H20" s="19"/>
      <c r="I20" s="19"/>
      <c r="J20" s="19"/>
      <c r="K20" s="19"/>
      <c r="L20" s="19"/>
      <c r="M20" s="6">
        <f t="shared" si="10"/>
        <v>0</v>
      </c>
      <c r="N20" s="7" t="e">
        <f t="shared" si="1"/>
        <v>#DIV/0!</v>
      </c>
      <c r="O20" s="7" t="e">
        <f t="shared" si="2"/>
        <v>#DIV/0!</v>
      </c>
      <c r="P20" s="7" t="e">
        <f t="shared" si="3"/>
        <v>#DIV/0!</v>
      </c>
      <c r="Q20" s="9"/>
      <c r="R20" s="19"/>
    </row>
    <row r="21" spans="1:18" s="4" customFormat="1" ht="21.75" customHeight="1">
      <c r="A21" s="54"/>
      <c r="B21" s="52"/>
      <c r="C21" s="76" t="s">
        <v>21</v>
      </c>
      <c r="D21" s="77"/>
      <c r="E21" s="8"/>
      <c r="F21" s="8"/>
      <c r="G21" s="19">
        <v>30844</v>
      </c>
      <c r="H21" s="19">
        <v>286869</v>
      </c>
      <c r="I21" s="19">
        <v>10620</v>
      </c>
      <c r="J21" s="19">
        <v>266229</v>
      </c>
      <c r="K21" s="19"/>
      <c r="L21" s="19"/>
      <c r="M21" s="6">
        <f t="shared" si="10"/>
        <v>20640</v>
      </c>
      <c r="N21" s="7" t="e">
        <f t="shared" si="1"/>
        <v>#DIV/0!</v>
      </c>
      <c r="O21" s="7" t="e">
        <f t="shared" si="2"/>
        <v>#DIV/0!</v>
      </c>
      <c r="P21" s="7">
        <f t="shared" si="3"/>
        <v>92.805078276146958</v>
      </c>
      <c r="Q21" s="9">
        <v>0</v>
      </c>
      <c r="R21" s="19">
        <v>1702</v>
      </c>
    </row>
    <row r="22" spans="1:18" s="4" customFormat="1" ht="21.75" customHeight="1">
      <c r="A22" s="54"/>
      <c r="B22" s="52"/>
      <c r="C22" s="76" t="s">
        <v>22</v>
      </c>
      <c r="D22" s="77"/>
      <c r="E22" s="8"/>
      <c r="F22" s="8"/>
      <c r="G22" s="19"/>
      <c r="H22" s="19"/>
      <c r="I22" s="19"/>
      <c r="J22" s="19"/>
      <c r="K22" s="19"/>
      <c r="L22" s="19"/>
      <c r="M22" s="6">
        <f t="shared" si="10"/>
        <v>0</v>
      </c>
      <c r="N22" s="7" t="e">
        <f t="shared" si="1"/>
        <v>#DIV/0!</v>
      </c>
      <c r="O22" s="7" t="e">
        <f t="shared" si="2"/>
        <v>#DIV/0!</v>
      </c>
      <c r="P22" s="7" t="e">
        <f t="shared" si="3"/>
        <v>#DIV/0!</v>
      </c>
      <c r="Q22" s="9"/>
      <c r="R22" s="19"/>
    </row>
    <row r="23" spans="1:18" s="4" customFormat="1" ht="21.75" customHeight="1">
      <c r="A23" s="54"/>
      <c r="B23" s="52"/>
      <c r="C23" s="76" t="s">
        <v>23</v>
      </c>
      <c r="D23" s="77"/>
      <c r="E23" s="8"/>
      <c r="F23" s="8"/>
      <c r="G23" s="19">
        <v>0</v>
      </c>
      <c r="H23" s="19">
        <v>6079</v>
      </c>
      <c r="I23" s="19">
        <v>0</v>
      </c>
      <c r="J23" s="19">
        <v>6079</v>
      </c>
      <c r="K23" s="19"/>
      <c r="L23" s="19"/>
      <c r="M23" s="6">
        <f t="shared" si="10"/>
        <v>0</v>
      </c>
      <c r="N23" s="7" t="e">
        <f t="shared" si="1"/>
        <v>#DIV/0!</v>
      </c>
      <c r="O23" s="7" t="e">
        <f t="shared" si="2"/>
        <v>#DIV/0!</v>
      </c>
      <c r="P23" s="7">
        <f t="shared" si="3"/>
        <v>100</v>
      </c>
      <c r="Q23" s="9"/>
      <c r="R23" s="19"/>
    </row>
    <row r="24" spans="1:18" s="4" customFormat="1" ht="21.75" customHeight="1">
      <c r="A24" s="54"/>
      <c r="B24" s="52"/>
      <c r="C24" s="76" t="s">
        <v>24</v>
      </c>
      <c r="D24" s="77"/>
      <c r="E24" s="8"/>
      <c r="F24" s="8"/>
      <c r="G24" s="19"/>
      <c r="H24" s="19"/>
      <c r="I24" s="19"/>
      <c r="J24" s="19"/>
      <c r="K24" s="19"/>
      <c r="L24" s="19"/>
      <c r="M24" s="6">
        <f t="shared" si="10"/>
        <v>0</v>
      </c>
      <c r="N24" s="7" t="e">
        <f t="shared" si="1"/>
        <v>#DIV/0!</v>
      </c>
      <c r="O24" s="7" t="e">
        <f t="shared" si="2"/>
        <v>#DIV/0!</v>
      </c>
      <c r="P24" s="7" t="e">
        <f t="shared" si="3"/>
        <v>#DIV/0!</v>
      </c>
      <c r="Q24" s="9"/>
      <c r="R24" s="19"/>
    </row>
    <row r="25" spans="1:18" s="4" customFormat="1" ht="21.75" customHeight="1">
      <c r="A25" s="54"/>
      <c r="B25" s="52"/>
      <c r="C25" s="51" t="s">
        <v>33</v>
      </c>
      <c r="D25" s="39" t="s">
        <v>26</v>
      </c>
      <c r="E25" s="6">
        <f>SUM(E26:E31)</f>
        <v>22450000</v>
      </c>
      <c r="F25" s="6">
        <f t="shared" ref="F25:M25" si="11">SUM(F26:F31)</f>
        <v>22450000</v>
      </c>
      <c r="G25" s="6">
        <f t="shared" si="11"/>
        <v>917277</v>
      </c>
      <c r="H25" s="6">
        <f t="shared" si="11"/>
        <v>19135259</v>
      </c>
      <c r="I25" s="6">
        <f t="shared" si="11"/>
        <v>978904</v>
      </c>
      <c r="J25" s="6">
        <f t="shared" si="11"/>
        <v>18695895</v>
      </c>
      <c r="K25" s="6">
        <f t="shared" si="11"/>
        <v>0</v>
      </c>
      <c r="L25" s="6">
        <f t="shared" si="11"/>
        <v>0</v>
      </c>
      <c r="M25" s="6">
        <f t="shared" si="11"/>
        <v>439364</v>
      </c>
      <c r="N25" s="7">
        <f t="shared" si="1"/>
        <v>83.277928730512258</v>
      </c>
      <c r="O25" s="7">
        <f t="shared" si="2"/>
        <v>83.277928730512258</v>
      </c>
      <c r="P25" s="7">
        <f t="shared" si="3"/>
        <v>97.703903563573405</v>
      </c>
      <c r="Q25" s="6">
        <f>SUM(Q26:Q31)</f>
        <v>4519</v>
      </c>
      <c r="R25" s="6">
        <f>SUM(R26:R31)</f>
        <v>201797</v>
      </c>
    </row>
    <row r="26" spans="1:18" s="4" customFormat="1" ht="21.75" customHeight="1">
      <c r="A26" s="54"/>
      <c r="B26" s="52"/>
      <c r="C26" s="83"/>
      <c r="D26" s="42" t="s">
        <v>39</v>
      </c>
      <c r="E26" s="8">
        <v>3619000</v>
      </c>
      <c r="F26" s="8">
        <v>3619000</v>
      </c>
      <c r="G26" s="19">
        <v>785729</v>
      </c>
      <c r="H26" s="19">
        <v>3685085</v>
      </c>
      <c r="I26" s="19">
        <v>785755</v>
      </c>
      <c r="J26" s="19">
        <v>3680091</v>
      </c>
      <c r="K26" s="19"/>
      <c r="L26" s="19"/>
      <c r="M26" s="6">
        <f t="shared" ref="M26:M31" si="12">H26-J26-L26</f>
        <v>4994</v>
      </c>
      <c r="N26" s="7">
        <f t="shared" si="1"/>
        <v>101.68806300082895</v>
      </c>
      <c r="O26" s="7">
        <f t="shared" si="2"/>
        <v>101.68806300082895</v>
      </c>
      <c r="P26" s="7">
        <f t="shared" si="3"/>
        <v>99.86448073789343</v>
      </c>
      <c r="Q26" s="9">
        <v>1701</v>
      </c>
      <c r="R26" s="19">
        <v>165756</v>
      </c>
    </row>
    <row r="27" spans="1:18" s="4" customFormat="1" ht="21.75" customHeight="1">
      <c r="A27" s="54"/>
      <c r="B27" s="52"/>
      <c r="C27" s="83"/>
      <c r="D27" s="42" t="s">
        <v>34</v>
      </c>
      <c r="E27" s="8">
        <v>1586000</v>
      </c>
      <c r="F27" s="8">
        <v>1586000</v>
      </c>
      <c r="G27" s="19">
        <v>111004</v>
      </c>
      <c r="H27" s="19">
        <v>1264100</v>
      </c>
      <c r="I27" s="19">
        <v>107240</v>
      </c>
      <c r="J27" s="19">
        <v>1260257</v>
      </c>
      <c r="K27" s="19"/>
      <c r="L27" s="19"/>
      <c r="M27" s="6">
        <f t="shared" si="12"/>
        <v>3843</v>
      </c>
      <c r="N27" s="7">
        <f t="shared" si="1"/>
        <v>79.461349306431273</v>
      </c>
      <c r="O27" s="7">
        <f t="shared" si="2"/>
        <v>79.461349306431273</v>
      </c>
      <c r="P27" s="7">
        <f t="shared" si="3"/>
        <v>99.695989241357481</v>
      </c>
      <c r="Q27" s="9">
        <v>968</v>
      </c>
      <c r="R27" s="19">
        <v>6213</v>
      </c>
    </row>
    <row r="28" spans="1:18" s="4" customFormat="1" ht="21.75" customHeight="1">
      <c r="A28" s="54"/>
      <c r="B28" s="52"/>
      <c r="C28" s="83"/>
      <c r="D28" s="42" t="s">
        <v>25</v>
      </c>
      <c r="E28" s="8">
        <v>95000</v>
      </c>
      <c r="F28" s="8">
        <v>95000</v>
      </c>
      <c r="G28" s="19">
        <v>648</v>
      </c>
      <c r="H28" s="19">
        <v>125117</v>
      </c>
      <c r="I28" s="19">
        <v>4486</v>
      </c>
      <c r="J28" s="19">
        <v>104424</v>
      </c>
      <c r="K28" s="19"/>
      <c r="L28" s="19"/>
      <c r="M28" s="6">
        <f t="shared" si="12"/>
        <v>20693</v>
      </c>
      <c r="N28" s="7">
        <f t="shared" si="1"/>
        <v>109.92</v>
      </c>
      <c r="O28" s="7">
        <f t="shared" si="2"/>
        <v>109.92</v>
      </c>
      <c r="P28" s="7">
        <f t="shared" si="3"/>
        <v>83.461080428718716</v>
      </c>
      <c r="Q28" s="9">
        <v>0</v>
      </c>
      <c r="R28" s="19">
        <v>29</v>
      </c>
    </row>
    <row r="29" spans="1:18" s="4" customFormat="1" ht="21.75" customHeight="1">
      <c r="A29" s="54"/>
      <c r="B29" s="52"/>
      <c r="C29" s="83"/>
      <c r="D29" s="42" t="s">
        <v>3</v>
      </c>
      <c r="E29" s="8">
        <v>3000000</v>
      </c>
      <c r="F29" s="8">
        <v>3000000</v>
      </c>
      <c r="G29" s="19">
        <v>1395</v>
      </c>
      <c r="H29" s="19">
        <v>3808875</v>
      </c>
      <c r="I29" s="19">
        <v>43565</v>
      </c>
      <c r="J29" s="19">
        <v>3653889</v>
      </c>
      <c r="K29" s="19"/>
      <c r="L29" s="19"/>
      <c r="M29" s="6">
        <f t="shared" si="12"/>
        <v>154986</v>
      </c>
      <c r="N29" s="7">
        <f t="shared" si="1"/>
        <v>121.79629999999999</v>
      </c>
      <c r="O29" s="7">
        <f t="shared" si="2"/>
        <v>121.79629999999999</v>
      </c>
      <c r="P29" s="7">
        <f t="shared" si="3"/>
        <v>95.930924485576455</v>
      </c>
      <c r="Q29" s="9">
        <v>59</v>
      </c>
      <c r="R29" s="19">
        <v>544</v>
      </c>
    </row>
    <row r="30" spans="1:18" s="4" customFormat="1" ht="21.75" customHeight="1">
      <c r="A30" s="54"/>
      <c r="B30" s="52"/>
      <c r="C30" s="83"/>
      <c r="D30" s="42" t="s">
        <v>4</v>
      </c>
      <c r="E30" s="8">
        <v>5750000</v>
      </c>
      <c r="F30" s="8">
        <v>5750000</v>
      </c>
      <c r="G30" s="19">
        <v>16192</v>
      </c>
      <c r="H30" s="19">
        <v>3510103</v>
      </c>
      <c r="I30" s="19">
        <v>35549</v>
      </c>
      <c r="J30" s="19">
        <v>3255255</v>
      </c>
      <c r="K30" s="19"/>
      <c r="L30" s="19"/>
      <c r="M30" s="6">
        <f t="shared" si="12"/>
        <v>254848</v>
      </c>
      <c r="N30" s="7">
        <f t="shared" si="1"/>
        <v>56.613130434782612</v>
      </c>
      <c r="O30" s="7">
        <f t="shared" si="2"/>
        <v>56.613130434782612</v>
      </c>
      <c r="P30" s="7">
        <f t="shared" si="3"/>
        <v>92.739586274248936</v>
      </c>
      <c r="Q30" s="9">
        <v>1791</v>
      </c>
      <c r="R30" s="19">
        <v>29137</v>
      </c>
    </row>
    <row r="31" spans="1:18" s="4" customFormat="1" ht="21.75" customHeight="1">
      <c r="A31" s="54"/>
      <c r="B31" s="52"/>
      <c r="C31" s="84"/>
      <c r="D31" s="42" t="s">
        <v>5</v>
      </c>
      <c r="E31" s="8">
        <v>8400000</v>
      </c>
      <c r="F31" s="8">
        <v>8400000</v>
      </c>
      <c r="G31" s="19">
        <v>2309</v>
      </c>
      <c r="H31" s="19">
        <v>6741979</v>
      </c>
      <c r="I31" s="19">
        <v>2309</v>
      </c>
      <c r="J31" s="19">
        <v>6741979</v>
      </c>
      <c r="K31" s="19"/>
      <c r="L31" s="19"/>
      <c r="M31" s="6">
        <f t="shared" si="12"/>
        <v>0</v>
      </c>
      <c r="N31" s="7">
        <f t="shared" si="1"/>
        <v>80.261654761904765</v>
      </c>
      <c r="O31" s="7">
        <f t="shared" si="2"/>
        <v>80.261654761904765</v>
      </c>
      <c r="P31" s="7">
        <f t="shared" si="3"/>
        <v>100</v>
      </c>
      <c r="Q31" s="9">
        <v>0</v>
      </c>
      <c r="R31" s="19">
        <v>118</v>
      </c>
    </row>
    <row r="32" spans="1:18" s="5" customFormat="1" ht="21.75" customHeight="1">
      <c r="A32" s="54"/>
      <c r="B32" s="51" t="s">
        <v>6</v>
      </c>
      <c r="C32" s="55" t="s">
        <v>7</v>
      </c>
      <c r="D32" s="56"/>
      <c r="E32" s="6">
        <f>SUM(E33,E34,E35,E38:E45)</f>
        <v>159400000</v>
      </c>
      <c r="F32" s="6">
        <f t="shared" ref="F32:M32" si="13">SUM(F33,F34,F35,F38:F45)</f>
        <v>164291000</v>
      </c>
      <c r="G32" s="6">
        <f t="shared" si="13"/>
        <v>4928681</v>
      </c>
      <c r="H32" s="6">
        <f t="shared" si="13"/>
        <v>165833198</v>
      </c>
      <c r="I32" s="6">
        <f t="shared" si="13"/>
        <v>5321791</v>
      </c>
      <c r="J32" s="6">
        <f t="shared" si="13"/>
        <v>162344724</v>
      </c>
      <c r="K32" s="6">
        <f t="shared" si="13"/>
        <v>0</v>
      </c>
      <c r="L32" s="6">
        <f t="shared" si="13"/>
        <v>5165</v>
      </c>
      <c r="M32" s="6">
        <f t="shared" si="13"/>
        <v>3483309</v>
      </c>
      <c r="N32" s="7">
        <f t="shared" si="1"/>
        <v>101.84738017565873</v>
      </c>
      <c r="O32" s="7">
        <f t="shared" si="2"/>
        <v>98.815348375747917</v>
      </c>
      <c r="P32" s="7">
        <f t="shared" si="3"/>
        <v>97.896395871229586</v>
      </c>
      <c r="Q32" s="6">
        <f>SUM(Q33,Q34,Q35,Q38:Q45)</f>
        <v>12110</v>
      </c>
      <c r="R32" s="6">
        <f>SUM(R33,R34,R35,R38:R45)</f>
        <v>1018563</v>
      </c>
    </row>
    <row r="33" spans="1:18" s="4" customFormat="1" ht="21.75" customHeight="1">
      <c r="A33" s="54"/>
      <c r="B33" s="52"/>
      <c r="C33" s="57" t="s">
        <v>8</v>
      </c>
      <c r="D33" s="56"/>
      <c r="E33" s="8">
        <v>2900000</v>
      </c>
      <c r="F33" s="8">
        <v>2900000</v>
      </c>
      <c r="G33" s="19">
        <v>6194</v>
      </c>
      <c r="H33" s="19">
        <v>3233604</v>
      </c>
      <c r="I33" s="19">
        <v>48361</v>
      </c>
      <c r="J33" s="19">
        <v>3002877</v>
      </c>
      <c r="K33" s="19"/>
      <c r="L33" s="19"/>
      <c r="M33" s="6">
        <f>H33-J33-L33</f>
        <v>230727</v>
      </c>
      <c r="N33" s="7">
        <f t="shared" si="1"/>
        <v>103.54748275862069</v>
      </c>
      <c r="O33" s="7">
        <f t="shared" si="2"/>
        <v>103.54748275862069</v>
      </c>
      <c r="P33" s="7">
        <f t="shared" si="3"/>
        <v>92.864710706691355</v>
      </c>
      <c r="Q33" s="9">
        <v>0</v>
      </c>
      <c r="R33" s="19">
        <v>1277</v>
      </c>
    </row>
    <row r="34" spans="1:18" s="4" customFormat="1" ht="21.75" customHeight="1">
      <c r="A34" s="54"/>
      <c r="B34" s="52"/>
      <c r="C34" s="57" t="s">
        <v>9</v>
      </c>
      <c r="D34" s="56"/>
      <c r="E34" s="8">
        <v>25000000</v>
      </c>
      <c r="F34" s="8">
        <v>27800000</v>
      </c>
      <c r="G34" s="19">
        <v>11026</v>
      </c>
      <c r="H34" s="19">
        <v>30310863</v>
      </c>
      <c r="I34" s="19">
        <v>314550</v>
      </c>
      <c r="J34" s="19">
        <v>29215447</v>
      </c>
      <c r="K34" s="19"/>
      <c r="L34" s="19"/>
      <c r="M34" s="6">
        <f>H34-J34-L34</f>
        <v>1095416</v>
      </c>
      <c r="N34" s="7">
        <f t="shared" si="1"/>
        <v>116.861788</v>
      </c>
      <c r="O34" s="7">
        <f t="shared" si="2"/>
        <v>105.09153597122302</v>
      </c>
      <c r="P34" s="7">
        <f t="shared" si="3"/>
        <v>96.386061327254197</v>
      </c>
      <c r="Q34" s="9">
        <v>446</v>
      </c>
      <c r="R34" s="19">
        <v>1449</v>
      </c>
    </row>
    <row r="35" spans="1:18" s="4" customFormat="1" ht="21.75" customHeight="1">
      <c r="A35" s="54"/>
      <c r="B35" s="52"/>
      <c r="C35" s="51" t="s">
        <v>35</v>
      </c>
      <c r="D35" s="39" t="s">
        <v>26</v>
      </c>
      <c r="E35" s="18">
        <f>SUM(E36:E37)</f>
        <v>41300000</v>
      </c>
      <c r="F35" s="18">
        <f t="shared" ref="F35:M35" si="14">SUM(F36:F37)</f>
        <v>42391000</v>
      </c>
      <c r="G35" s="18">
        <f t="shared" si="14"/>
        <v>2104467</v>
      </c>
      <c r="H35" s="18">
        <f t="shared" si="14"/>
        <v>36180963</v>
      </c>
      <c r="I35" s="18">
        <f t="shared" si="14"/>
        <v>2178417</v>
      </c>
      <c r="J35" s="18">
        <f t="shared" si="14"/>
        <v>35250123</v>
      </c>
      <c r="K35" s="18">
        <f t="shared" si="14"/>
        <v>0</v>
      </c>
      <c r="L35" s="18">
        <f t="shared" si="14"/>
        <v>0</v>
      </c>
      <c r="M35" s="18">
        <f t="shared" si="14"/>
        <v>930840</v>
      </c>
      <c r="N35" s="7">
        <f t="shared" si="1"/>
        <v>85.351387409200967</v>
      </c>
      <c r="O35" s="7">
        <f t="shared" si="2"/>
        <v>83.154733316034068</v>
      </c>
      <c r="P35" s="7">
        <f t="shared" si="3"/>
        <v>97.427265824848277</v>
      </c>
      <c r="Q35" s="18">
        <f>SUM(Q36:Q37)</f>
        <v>8424</v>
      </c>
      <c r="R35" s="18">
        <f>SUM(R36:R37)</f>
        <v>121491</v>
      </c>
    </row>
    <row r="36" spans="1:18" s="4" customFormat="1" ht="21.75" customHeight="1">
      <c r="A36" s="54"/>
      <c r="B36" s="52"/>
      <c r="C36" s="83"/>
      <c r="D36" s="40" t="s">
        <v>36</v>
      </c>
      <c r="E36" s="8">
        <v>17240000</v>
      </c>
      <c r="F36" s="8">
        <v>17200000</v>
      </c>
      <c r="G36" s="8">
        <v>52739</v>
      </c>
      <c r="H36" s="19">
        <v>12722274</v>
      </c>
      <c r="I36" s="8">
        <v>126385</v>
      </c>
      <c r="J36" s="8">
        <v>11793585</v>
      </c>
      <c r="K36" s="8"/>
      <c r="L36" s="8"/>
      <c r="M36" s="6">
        <f t="shared" ref="M36:M45" si="15">H36-J36-L36</f>
        <v>928689</v>
      </c>
      <c r="N36" s="7">
        <f t="shared" si="1"/>
        <v>68.408265661252898</v>
      </c>
      <c r="O36" s="7">
        <f t="shared" si="2"/>
        <v>68.567354651162788</v>
      </c>
      <c r="P36" s="7">
        <f t="shared" si="3"/>
        <v>92.700290844231148</v>
      </c>
      <c r="Q36" s="9">
        <v>8424</v>
      </c>
      <c r="R36" s="19">
        <v>121491</v>
      </c>
    </row>
    <row r="37" spans="1:18" s="4" customFormat="1" ht="21.75" customHeight="1">
      <c r="A37" s="54"/>
      <c r="B37" s="52"/>
      <c r="C37" s="84"/>
      <c r="D37" s="40" t="s">
        <v>60</v>
      </c>
      <c r="E37" s="8">
        <v>24060000</v>
      </c>
      <c r="F37" s="8">
        <v>25191000</v>
      </c>
      <c r="G37" s="8">
        <v>2051728</v>
      </c>
      <c r="H37" s="19">
        <v>23458689</v>
      </c>
      <c r="I37" s="8">
        <v>2052032</v>
      </c>
      <c r="J37" s="8">
        <v>23456538</v>
      </c>
      <c r="K37" s="8"/>
      <c r="L37" s="8"/>
      <c r="M37" s="6">
        <f t="shared" si="15"/>
        <v>2151</v>
      </c>
      <c r="N37" s="7">
        <f t="shared" si="1"/>
        <v>97.491845386533669</v>
      </c>
      <c r="O37" s="7">
        <f t="shared" si="2"/>
        <v>93.114755269739192</v>
      </c>
      <c r="P37" s="7">
        <f t="shared" si="3"/>
        <v>99.990830689643388</v>
      </c>
      <c r="Q37" s="9"/>
      <c r="R37" s="19"/>
    </row>
    <row r="38" spans="1:18" s="4" customFormat="1" ht="21.75" customHeight="1">
      <c r="A38" s="54"/>
      <c r="B38" s="52"/>
      <c r="C38" s="57" t="s">
        <v>11</v>
      </c>
      <c r="D38" s="56"/>
      <c r="E38" s="8">
        <v>16200000</v>
      </c>
      <c r="F38" s="8">
        <v>16200000</v>
      </c>
      <c r="G38" s="19">
        <v>4621</v>
      </c>
      <c r="H38" s="19">
        <v>13483961</v>
      </c>
      <c r="I38" s="19">
        <v>4621</v>
      </c>
      <c r="J38" s="19">
        <v>13483961</v>
      </c>
      <c r="K38" s="8"/>
      <c r="L38" s="8"/>
      <c r="M38" s="6">
        <f t="shared" si="15"/>
        <v>0</v>
      </c>
      <c r="N38" s="7">
        <f t="shared" si="1"/>
        <v>83.23432716049382</v>
      </c>
      <c r="O38" s="7">
        <f t="shared" si="2"/>
        <v>83.23432716049382</v>
      </c>
      <c r="P38" s="7">
        <f t="shared" si="3"/>
        <v>100</v>
      </c>
      <c r="Q38" s="9">
        <v>0</v>
      </c>
      <c r="R38" s="19">
        <v>235</v>
      </c>
    </row>
    <row r="39" spans="1:18" s="4" customFormat="1" ht="21.75" customHeight="1">
      <c r="A39" s="54"/>
      <c r="B39" s="52"/>
      <c r="C39" s="57" t="s">
        <v>37</v>
      </c>
      <c r="D39" s="56"/>
      <c r="E39" s="8">
        <v>74000000</v>
      </c>
      <c r="F39" s="8">
        <v>75000000</v>
      </c>
      <c r="G39" s="8">
        <v>2802340</v>
      </c>
      <c r="H39" s="19">
        <v>82620491</v>
      </c>
      <c r="I39" s="8">
        <v>2775809</v>
      </c>
      <c r="J39" s="8">
        <v>81389025</v>
      </c>
      <c r="K39" s="8">
        <v>0</v>
      </c>
      <c r="L39" s="8">
        <v>5165</v>
      </c>
      <c r="M39" s="6">
        <f t="shared" si="15"/>
        <v>1226301</v>
      </c>
      <c r="N39" s="7">
        <f t="shared" si="1"/>
        <v>109.98516891891892</v>
      </c>
      <c r="O39" s="7">
        <f t="shared" si="2"/>
        <v>108.5187</v>
      </c>
      <c r="P39" s="7">
        <f t="shared" si="3"/>
        <v>98.509490823529475</v>
      </c>
      <c r="Q39" s="9">
        <v>3240</v>
      </c>
      <c r="R39" s="19">
        <v>894111</v>
      </c>
    </row>
    <row r="40" spans="1:18" s="4" customFormat="1" ht="21.75" customHeight="1">
      <c r="A40" s="54"/>
      <c r="B40" s="52"/>
      <c r="C40" s="76" t="s">
        <v>0</v>
      </c>
      <c r="D40" s="77"/>
      <c r="E40" s="8"/>
      <c r="F40" s="19"/>
      <c r="G40" s="19"/>
      <c r="H40" s="19"/>
      <c r="I40" s="19"/>
      <c r="J40" s="19"/>
      <c r="K40" s="19"/>
      <c r="L40" s="19"/>
      <c r="M40" s="6">
        <f t="shared" si="15"/>
        <v>0</v>
      </c>
      <c r="N40" s="7" t="e">
        <f t="shared" si="1"/>
        <v>#DIV/0!</v>
      </c>
      <c r="O40" s="7" t="e">
        <f t="shared" si="2"/>
        <v>#DIV/0!</v>
      </c>
      <c r="P40" s="7" t="e">
        <f t="shared" si="3"/>
        <v>#DIV/0!</v>
      </c>
      <c r="Q40" s="9"/>
      <c r="R40" s="19"/>
    </row>
    <row r="41" spans="1:18" s="4" customFormat="1" ht="21.75" customHeight="1">
      <c r="A41" s="54"/>
      <c r="B41" s="52"/>
      <c r="C41" s="76" t="s">
        <v>2</v>
      </c>
      <c r="D41" s="77"/>
      <c r="E41" s="8"/>
      <c r="F41" s="19"/>
      <c r="G41" s="19"/>
      <c r="H41" s="19"/>
      <c r="I41" s="19"/>
      <c r="J41" s="19"/>
      <c r="K41" s="19"/>
      <c r="L41" s="19"/>
      <c r="M41" s="6">
        <f t="shared" si="15"/>
        <v>0</v>
      </c>
      <c r="N41" s="7" t="e">
        <f t="shared" si="1"/>
        <v>#DIV/0!</v>
      </c>
      <c r="O41" s="7" t="e">
        <f t="shared" si="2"/>
        <v>#DIV/0!</v>
      </c>
      <c r="P41" s="7" t="e">
        <f t="shared" si="3"/>
        <v>#DIV/0!</v>
      </c>
      <c r="Q41" s="9"/>
      <c r="R41" s="19"/>
    </row>
    <row r="42" spans="1:18" s="4" customFormat="1" ht="21.75" customHeight="1">
      <c r="A42" s="54"/>
      <c r="B42" s="52"/>
      <c r="C42" s="76" t="s">
        <v>10</v>
      </c>
      <c r="D42" s="77"/>
      <c r="E42" s="8"/>
      <c r="F42" s="19"/>
      <c r="G42" s="19"/>
      <c r="H42" s="19"/>
      <c r="I42" s="19"/>
      <c r="J42" s="19"/>
      <c r="K42" s="19"/>
      <c r="L42" s="19"/>
      <c r="M42" s="6">
        <f t="shared" si="15"/>
        <v>0</v>
      </c>
      <c r="N42" s="7" t="e">
        <f t="shared" si="1"/>
        <v>#DIV/0!</v>
      </c>
      <c r="O42" s="7" t="e">
        <f t="shared" si="2"/>
        <v>#DIV/0!</v>
      </c>
      <c r="P42" s="7" t="e">
        <f t="shared" si="3"/>
        <v>#DIV/0!</v>
      </c>
      <c r="Q42" s="9"/>
      <c r="R42" s="19"/>
    </row>
    <row r="43" spans="1:18" s="4" customFormat="1" ht="21.75" customHeight="1">
      <c r="A43" s="54"/>
      <c r="B43" s="52"/>
      <c r="C43" s="76" t="s">
        <v>12</v>
      </c>
      <c r="D43" s="77"/>
      <c r="E43" s="8"/>
      <c r="F43" s="19"/>
      <c r="G43" s="19"/>
      <c r="H43" s="19"/>
      <c r="I43" s="19"/>
      <c r="J43" s="19"/>
      <c r="K43" s="19"/>
      <c r="L43" s="19"/>
      <c r="M43" s="6">
        <f t="shared" si="15"/>
        <v>0</v>
      </c>
      <c r="N43" s="7" t="e">
        <f t="shared" si="1"/>
        <v>#DIV/0!</v>
      </c>
      <c r="O43" s="7" t="e">
        <f t="shared" si="2"/>
        <v>#DIV/0!</v>
      </c>
      <c r="P43" s="7" t="e">
        <f t="shared" si="3"/>
        <v>#DIV/0!</v>
      </c>
      <c r="Q43" s="9"/>
      <c r="R43" s="19"/>
    </row>
    <row r="44" spans="1:18" s="4" customFormat="1" ht="21.75" customHeight="1">
      <c r="A44" s="54"/>
      <c r="B44" s="52"/>
      <c r="C44" s="76" t="s">
        <v>13</v>
      </c>
      <c r="D44" s="77"/>
      <c r="E44" s="8"/>
      <c r="F44" s="19"/>
      <c r="G44" s="19">
        <v>33</v>
      </c>
      <c r="H44" s="19">
        <v>3316</v>
      </c>
      <c r="I44" s="19">
        <v>33</v>
      </c>
      <c r="J44" s="19">
        <v>3291</v>
      </c>
      <c r="K44" s="19"/>
      <c r="L44" s="19"/>
      <c r="M44" s="6">
        <f t="shared" si="15"/>
        <v>25</v>
      </c>
      <c r="N44" s="7" t="e">
        <f t="shared" si="1"/>
        <v>#DIV/0!</v>
      </c>
      <c r="O44" s="7" t="e">
        <f t="shared" si="2"/>
        <v>#DIV/0!</v>
      </c>
      <c r="P44" s="7">
        <f t="shared" si="3"/>
        <v>99.246079613992762</v>
      </c>
      <c r="Q44" s="9"/>
      <c r="R44" s="19"/>
    </row>
    <row r="45" spans="1:18" s="4" customFormat="1" ht="21.75" customHeight="1" thickBot="1">
      <c r="A45" s="54"/>
      <c r="B45" s="52"/>
      <c r="C45" s="78" t="s">
        <v>38</v>
      </c>
      <c r="D45" s="79"/>
      <c r="E45" s="30"/>
      <c r="F45" s="32"/>
      <c r="G45" s="32"/>
      <c r="H45" s="32"/>
      <c r="I45" s="32"/>
      <c r="J45" s="32"/>
      <c r="K45" s="32"/>
      <c r="L45" s="32"/>
      <c r="M45" s="33">
        <f t="shared" si="15"/>
        <v>0</v>
      </c>
      <c r="N45" s="34" t="e">
        <f t="shared" si="1"/>
        <v>#DIV/0!</v>
      </c>
      <c r="O45" s="34" t="e">
        <f t="shared" si="2"/>
        <v>#DIV/0!</v>
      </c>
      <c r="P45" s="34" t="e">
        <f t="shared" si="3"/>
        <v>#DIV/0!</v>
      </c>
      <c r="Q45" s="31"/>
      <c r="R45" s="32"/>
    </row>
    <row r="46" spans="1:18" s="5" customFormat="1" ht="21.75" customHeight="1">
      <c r="A46" s="48" t="s">
        <v>14</v>
      </c>
      <c r="B46" s="80" t="s">
        <v>15</v>
      </c>
      <c r="C46" s="80"/>
      <c r="D46" s="81"/>
      <c r="E46" s="35">
        <f>SUM(E47:E49)</f>
        <v>1730000</v>
      </c>
      <c r="F46" s="35">
        <f t="shared" ref="F46:M46" si="16">SUM(F47:F49)</f>
        <v>1730000</v>
      </c>
      <c r="G46" s="35">
        <f t="shared" si="16"/>
        <v>-34323</v>
      </c>
      <c r="H46" s="35">
        <f t="shared" si="16"/>
        <v>11742624</v>
      </c>
      <c r="I46" s="35">
        <f t="shared" si="16"/>
        <v>119176</v>
      </c>
      <c r="J46" s="35">
        <f t="shared" si="16"/>
        <v>1365240</v>
      </c>
      <c r="K46" s="35">
        <f t="shared" si="16"/>
        <v>0</v>
      </c>
      <c r="L46" s="35">
        <f t="shared" si="16"/>
        <v>1921879</v>
      </c>
      <c r="M46" s="35">
        <f t="shared" si="16"/>
        <v>8455505</v>
      </c>
      <c r="N46" s="36">
        <f t="shared" si="1"/>
        <v>78.915606936416182</v>
      </c>
      <c r="O46" s="36">
        <f t="shared" si="2"/>
        <v>78.915606936416182</v>
      </c>
      <c r="P46" s="36">
        <f t="shared" si="3"/>
        <v>11.626362216826495</v>
      </c>
      <c r="Q46" s="35">
        <f>SUM(Q47:Q49)</f>
        <v>70187</v>
      </c>
      <c r="R46" s="35">
        <f>SUM(R47:R49)</f>
        <v>3016959</v>
      </c>
    </row>
    <row r="47" spans="1:18" s="4" customFormat="1" ht="21.75" customHeight="1">
      <c r="A47" s="49"/>
      <c r="B47" s="57" t="s">
        <v>16</v>
      </c>
      <c r="C47" s="55"/>
      <c r="D47" s="56"/>
      <c r="E47" s="9">
        <v>430000</v>
      </c>
      <c r="F47" s="9">
        <v>430000</v>
      </c>
      <c r="G47" s="9">
        <v>6692</v>
      </c>
      <c r="H47" s="19">
        <v>3268973</v>
      </c>
      <c r="I47" s="19">
        <v>43056</v>
      </c>
      <c r="J47" s="19">
        <v>1351197</v>
      </c>
      <c r="K47" s="19">
        <v>0</v>
      </c>
      <c r="L47" s="19">
        <v>392023</v>
      </c>
      <c r="M47" s="6">
        <f>H47-J47-L47</f>
        <v>1525753</v>
      </c>
      <c r="N47" s="7">
        <f t="shared" si="1"/>
        <v>314.23186046511631</v>
      </c>
      <c r="O47" s="7">
        <f t="shared" si="2"/>
        <v>314.23186046511631</v>
      </c>
      <c r="P47" s="7">
        <f t="shared" si="3"/>
        <v>41.333990828312132</v>
      </c>
      <c r="Q47" s="9">
        <v>0</v>
      </c>
      <c r="R47" s="19">
        <v>267876</v>
      </c>
    </row>
    <row r="48" spans="1:18" s="4" customFormat="1" ht="21.75" customHeight="1">
      <c r="A48" s="49"/>
      <c r="B48" s="57" t="s">
        <v>1</v>
      </c>
      <c r="C48" s="55"/>
      <c r="D48" s="56"/>
      <c r="E48" s="9">
        <v>300000</v>
      </c>
      <c r="F48" s="9">
        <v>300000</v>
      </c>
      <c r="G48" s="9">
        <v>967</v>
      </c>
      <c r="H48" s="19">
        <v>1349101</v>
      </c>
      <c r="I48" s="19">
        <v>20027</v>
      </c>
      <c r="J48" s="19">
        <v>443554</v>
      </c>
      <c r="K48" s="19">
        <v>0</v>
      </c>
      <c r="L48" s="19">
        <v>91857</v>
      </c>
      <c r="M48" s="6">
        <f>H48-J48-L48</f>
        <v>813690</v>
      </c>
      <c r="N48" s="7">
        <f t="shared" si="1"/>
        <v>147.85133333333334</v>
      </c>
      <c r="O48" s="7">
        <f t="shared" si="2"/>
        <v>147.85133333333334</v>
      </c>
      <c r="P48" s="7">
        <f t="shared" si="3"/>
        <v>32.877745995296124</v>
      </c>
      <c r="Q48" s="9">
        <v>1417</v>
      </c>
      <c r="R48" s="19">
        <v>18105</v>
      </c>
    </row>
    <row r="49" spans="1:18" s="4" customFormat="1" ht="21.75" customHeight="1">
      <c r="A49" s="50"/>
      <c r="B49" s="57" t="s">
        <v>17</v>
      </c>
      <c r="C49" s="55"/>
      <c r="D49" s="56"/>
      <c r="E49" s="8">
        <v>1000000</v>
      </c>
      <c r="F49" s="8">
        <v>1000000</v>
      </c>
      <c r="G49" s="9">
        <v>-41982</v>
      </c>
      <c r="H49" s="19">
        <v>7124550</v>
      </c>
      <c r="I49" s="19">
        <v>56093</v>
      </c>
      <c r="J49" s="19">
        <v>-429511</v>
      </c>
      <c r="K49" s="19">
        <v>0</v>
      </c>
      <c r="L49" s="19">
        <v>1437999</v>
      </c>
      <c r="M49" s="6">
        <f>H49-J49-L49</f>
        <v>6116062</v>
      </c>
      <c r="N49" s="7">
        <f t="shared" si="1"/>
        <v>-42.951099999999997</v>
      </c>
      <c r="O49" s="7">
        <f t="shared" si="2"/>
        <v>-42.951099999999997</v>
      </c>
      <c r="P49" s="7">
        <f t="shared" si="3"/>
        <v>-6.0286053154234303</v>
      </c>
      <c r="Q49" s="9">
        <v>68770</v>
      </c>
      <c r="R49" s="19">
        <v>2730978</v>
      </c>
    </row>
  </sheetData>
  <mergeCells count="45">
    <mergeCell ref="Q6:R6"/>
    <mergeCell ref="G1:N2"/>
    <mergeCell ref="B47:D47"/>
    <mergeCell ref="C42:D42"/>
    <mergeCell ref="C25:C31"/>
    <mergeCell ref="C14:C16"/>
    <mergeCell ref="C17:C19"/>
    <mergeCell ref="C35:C37"/>
    <mergeCell ref="C32:D32"/>
    <mergeCell ref="C20:D20"/>
    <mergeCell ref="B48:D48"/>
    <mergeCell ref="B49:D49"/>
    <mergeCell ref="E6:F6"/>
    <mergeCell ref="C43:D43"/>
    <mergeCell ref="C44:D44"/>
    <mergeCell ref="C45:D45"/>
    <mergeCell ref="B46:D46"/>
    <mergeCell ref="C39:D39"/>
    <mergeCell ref="C40:D40"/>
    <mergeCell ref="C41:D41"/>
    <mergeCell ref="C13:D13"/>
    <mergeCell ref="C33:D33"/>
    <mergeCell ref="C34:D34"/>
    <mergeCell ref="C24:D24"/>
    <mergeCell ref="C23:D23"/>
    <mergeCell ref="C22:D22"/>
    <mergeCell ref="C21:D21"/>
    <mergeCell ref="B4:C4"/>
    <mergeCell ref="G6:H6"/>
    <mergeCell ref="A8:A10"/>
    <mergeCell ref="I6:J6"/>
    <mergeCell ref="A6:D7"/>
    <mergeCell ref="B8:D8"/>
    <mergeCell ref="B9:D9"/>
    <mergeCell ref="B10:D10"/>
    <mergeCell ref="K6:L6"/>
    <mergeCell ref="M6:M7"/>
    <mergeCell ref="N6:P6"/>
    <mergeCell ref="A46:A49"/>
    <mergeCell ref="B32:B45"/>
    <mergeCell ref="A11:A45"/>
    <mergeCell ref="B12:B31"/>
    <mergeCell ref="C12:D12"/>
    <mergeCell ref="C38:D38"/>
    <mergeCell ref="B11:D11"/>
  </mergeCells>
  <phoneticPr fontId="2" type="noConversion"/>
  <pageMargins left="0.5" right="0.48" top="0.35" bottom="0.23" header="0.69" footer="0.17"/>
  <pageSetup paperSize="9" scale="5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징수실적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11</dc:creator>
  <cp:lastModifiedBy>user</cp:lastModifiedBy>
  <cp:lastPrinted>2013-12-07T01:34:24Z</cp:lastPrinted>
  <dcterms:created xsi:type="dcterms:W3CDTF">1999-04-08T04:49:33Z</dcterms:created>
  <dcterms:modified xsi:type="dcterms:W3CDTF">2013-12-07T01:42:05Z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VID2F1E1603">
    <vt:lpwstr/>
  </property>
  <property fmtid="{D5CDD505-2E9C-101B-9397-08002B2CF9AE}" pid="3" name="IVIDC">
    <vt:lpwstr/>
  </property>
  <property fmtid="{D5CDD505-2E9C-101B-9397-08002B2CF9AE}" pid="4" name="IVID362F13E8">
    <vt:lpwstr/>
  </property>
  <property fmtid="{D5CDD505-2E9C-101B-9397-08002B2CF9AE}" pid="5" name="IVID3A3618F1">
    <vt:lpwstr/>
  </property>
  <property fmtid="{D5CDD505-2E9C-101B-9397-08002B2CF9AE}" pid="6" name="IVID15E41318">
    <vt:lpwstr/>
  </property>
  <property fmtid="{D5CDD505-2E9C-101B-9397-08002B2CF9AE}" pid="7" name="IVID181914D9">
    <vt:lpwstr/>
  </property>
  <property fmtid="{D5CDD505-2E9C-101B-9397-08002B2CF9AE}" pid="8" name="IVID155815FB">
    <vt:lpwstr/>
  </property>
  <property fmtid="{D5CDD505-2E9C-101B-9397-08002B2CF9AE}" pid="9" name="IVIDD091BF0">
    <vt:lpwstr/>
  </property>
  <property fmtid="{D5CDD505-2E9C-101B-9397-08002B2CF9AE}" pid="10" name="IVID344CCFFC">
    <vt:lpwstr/>
  </property>
  <property fmtid="{D5CDD505-2E9C-101B-9397-08002B2CF9AE}" pid="11" name="IVID1A7D12ED">
    <vt:lpwstr/>
  </property>
  <property fmtid="{D5CDD505-2E9C-101B-9397-08002B2CF9AE}" pid="12" name="IVID1B2115FE">
    <vt:lpwstr/>
  </property>
  <property fmtid="{D5CDD505-2E9C-101B-9397-08002B2CF9AE}" pid="13" name="IVID35431BD0">
    <vt:lpwstr/>
  </property>
  <property fmtid="{D5CDD505-2E9C-101B-9397-08002B2CF9AE}" pid="14" name="IVID4637A884">
    <vt:lpwstr/>
  </property>
  <property fmtid="{D5CDD505-2E9C-101B-9397-08002B2CF9AE}" pid="15" name="IVID127C14F5">
    <vt:lpwstr/>
  </property>
  <property fmtid="{D5CDD505-2E9C-101B-9397-08002B2CF9AE}" pid="16" name="IVID1834F0DD">
    <vt:lpwstr/>
  </property>
  <property fmtid="{D5CDD505-2E9C-101B-9397-08002B2CF9AE}" pid="17" name="IVID312119E0">
    <vt:lpwstr/>
  </property>
  <property fmtid="{D5CDD505-2E9C-101B-9397-08002B2CF9AE}" pid="18" name="IVID1C5812DA">
    <vt:lpwstr/>
  </property>
  <property fmtid="{D5CDD505-2E9C-101B-9397-08002B2CF9AE}" pid="19" name="IVID173907ED">
    <vt:lpwstr/>
  </property>
  <property fmtid="{D5CDD505-2E9C-101B-9397-08002B2CF9AE}" pid="20" name="IVID1D3F17E2">
    <vt:lpwstr/>
  </property>
  <property fmtid="{D5CDD505-2E9C-101B-9397-08002B2CF9AE}" pid="21" name="IVID13451200">
    <vt:lpwstr/>
  </property>
  <property fmtid="{D5CDD505-2E9C-101B-9397-08002B2CF9AE}" pid="22" name="IVID475611CF">
    <vt:lpwstr/>
  </property>
  <property fmtid="{D5CDD505-2E9C-101B-9397-08002B2CF9AE}" pid="23" name="IVID302D13DA">
    <vt:lpwstr/>
  </property>
  <property fmtid="{D5CDD505-2E9C-101B-9397-08002B2CF9AE}" pid="24" name="IVIDD5915D9">
    <vt:lpwstr/>
  </property>
  <property fmtid="{D5CDD505-2E9C-101B-9397-08002B2CF9AE}" pid="25" name="IVID17F6384A">
    <vt:lpwstr/>
  </property>
  <property fmtid="{D5CDD505-2E9C-101B-9397-08002B2CF9AE}" pid="26" name="IVID3B5A10EA">
    <vt:lpwstr/>
  </property>
  <property fmtid="{D5CDD505-2E9C-101B-9397-08002B2CF9AE}" pid="27" name="IVID3D0F16E3">
    <vt:lpwstr/>
  </property>
  <property fmtid="{D5CDD505-2E9C-101B-9397-08002B2CF9AE}" pid="28" name="IVID30260FFC">
    <vt:lpwstr/>
  </property>
  <property fmtid="{D5CDD505-2E9C-101B-9397-08002B2CF9AE}" pid="29" name="IVID2F301BED">
    <vt:lpwstr/>
  </property>
  <property fmtid="{D5CDD505-2E9C-101B-9397-08002B2CF9AE}" pid="30" name="IVID2F1117F5">
    <vt:lpwstr/>
  </property>
  <property fmtid="{D5CDD505-2E9C-101B-9397-08002B2CF9AE}" pid="31" name="IVID121617DE">
    <vt:lpwstr/>
  </property>
  <property fmtid="{D5CDD505-2E9C-101B-9397-08002B2CF9AE}" pid="32" name="IVID13691AF2">
    <vt:lpwstr/>
  </property>
  <property fmtid="{D5CDD505-2E9C-101B-9397-08002B2CF9AE}" pid="33" name="IVID1A3B0AF0">
    <vt:lpwstr/>
  </property>
  <property fmtid="{D5CDD505-2E9C-101B-9397-08002B2CF9AE}" pid="34" name="IVID373F12DB">
    <vt:lpwstr/>
  </property>
  <property fmtid="{D5CDD505-2E9C-101B-9397-08002B2CF9AE}" pid="35" name="IVID274B1CF5">
    <vt:lpwstr/>
  </property>
  <property fmtid="{D5CDD505-2E9C-101B-9397-08002B2CF9AE}" pid="36" name="IVID2B4E17FA">
    <vt:lpwstr/>
  </property>
  <property fmtid="{D5CDD505-2E9C-101B-9397-08002B2CF9AE}" pid="37" name="IVID253D11EF">
    <vt:lpwstr/>
  </property>
  <property fmtid="{D5CDD505-2E9C-101B-9397-08002B2CF9AE}" pid="38" name="IVID102124BA">
    <vt:lpwstr/>
  </property>
  <property fmtid="{D5CDD505-2E9C-101B-9397-08002B2CF9AE}" pid="39" name="IVID3D1509D0">
    <vt:lpwstr/>
  </property>
  <property fmtid="{D5CDD505-2E9C-101B-9397-08002B2CF9AE}" pid="40" name="IVID35641901">
    <vt:lpwstr/>
  </property>
  <property fmtid="{D5CDD505-2E9C-101B-9397-08002B2CF9AE}" pid="41" name="IVID45E1ED9">
    <vt:lpwstr/>
  </property>
  <property fmtid="{D5CDD505-2E9C-101B-9397-08002B2CF9AE}" pid="42" name="IVID324113D1">
    <vt:lpwstr/>
  </property>
  <property fmtid="{D5CDD505-2E9C-101B-9397-08002B2CF9AE}" pid="43" name="IVID1A2D1903">
    <vt:lpwstr/>
  </property>
  <property fmtid="{D5CDD505-2E9C-101B-9397-08002B2CF9AE}" pid="44" name="IVID222F6E42">
    <vt:lpwstr/>
  </property>
  <property fmtid="{D5CDD505-2E9C-101B-9397-08002B2CF9AE}" pid="45" name="IVID137012E9">
    <vt:lpwstr/>
  </property>
  <property fmtid="{D5CDD505-2E9C-101B-9397-08002B2CF9AE}" pid="46" name="IVID3D4D17F3">
    <vt:lpwstr/>
  </property>
  <property fmtid="{D5CDD505-2E9C-101B-9397-08002B2CF9AE}" pid="47" name="IVID2F2214CF">
    <vt:lpwstr/>
  </property>
  <property fmtid="{D5CDD505-2E9C-101B-9397-08002B2CF9AE}" pid="48" name="IVID212812E2">
    <vt:lpwstr/>
  </property>
  <property fmtid="{D5CDD505-2E9C-101B-9397-08002B2CF9AE}" pid="49" name="IVID174513DF">
    <vt:lpwstr/>
  </property>
  <property fmtid="{D5CDD505-2E9C-101B-9397-08002B2CF9AE}" pid="50" name="IVID14481408">
    <vt:lpwstr/>
  </property>
  <property fmtid="{D5CDD505-2E9C-101B-9397-08002B2CF9AE}" pid="51" name="IVID2E670A05">
    <vt:lpwstr/>
  </property>
  <property fmtid="{D5CDD505-2E9C-101B-9397-08002B2CF9AE}" pid="52" name="IVID2A161305">
    <vt:lpwstr/>
  </property>
  <property fmtid="{D5CDD505-2E9C-101B-9397-08002B2CF9AE}" pid="53" name="IVID173E1206">
    <vt:lpwstr/>
  </property>
  <property fmtid="{D5CDD505-2E9C-101B-9397-08002B2CF9AE}" pid="54" name="IVID232310EC">
    <vt:lpwstr/>
  </property>
  <property fmtid="{D5CDD505-2E9C-101B-9397-08002B2CF9AE}" pid="55" name="IVID133D1AE5">
    <vt:lpwstr/>
  </property>
  <property fmtid="{D5CDD505-2E9C-101B-9397-08002B2CF9AE}" pid="56" name="IVIDF6113D9">
    <vt:lpwstr/>
  </property>
  <property fmtid="{D5CDD505-2E9C-101B-9397-08002B2CF9AE}" pid="57" name="IVID362E14DB">
    <vt:lpwstr/>
  </property>
  <property fmtid="{D5CDD505-2E9C-101B-9397-08002B2CF9AE}" pid="58" name="IVID1F6511DB">
    <vt:lpwstr/>
  </property>
  <property fmtid="{D5CDD505-2E9C-101B-9397-08002B2CF9AE}" pid="59" name="IVID3F1D10E8">
    <vt:lpwstr/>
  </property>
  <property fmtid="{D5CDD505-2E9C-101B-9397-08002B2CF9AE}" pid="60" name="IVID144313EE">
    <vt:lpwstr/>
  </property>
  <property fmtid="{D5CDD505-2E9C-101B-9397-08002B2CF9AE}" pid="61" name="IVID272C0FEF">
    <vt:lpwstr/>
  </property>
  <property fmtid="{D5CDD505-2E9C-101B-9397-08002B2CF9AE}" pid="62" name="IVID240A1504">
    <vt:lpwstr/>
  </property>
  <property fmtid="{D5CDD505-2E9C-101B-9397-08002B2CF9AE}" pid="63" name="IVID2E511106">
    <vt:lpwstr/>
  </property>
  <property fmtid="{D5CDD505-2E9C-101B-9397-08002B2CF9AE}" pid="64" name="IVID2A6D14EB">
    <vt:lpwstr/>
  </property>
  <property fmtid="{D5CDD505-2E9C-101B-9397-08002B2CF9AE}" pid="65" name="IVID386F14FA">
    <vt:lpwstr/>
  </property>
  <property fmtid="{D5CDD505-2E9C-101B-9397-08002B2CF9AE}" pid="66" name="IVIDA1B07F3">
    <vt:lpwstr/>
  </property>
  <property fmtid="{D5CDD505-2E9C-101B-9397-08002B2CF9AE}" pid="67" name="IVID2A6715D8">
    <vt:lpwstr/>
  </property>
  <property fmtid="{D5CDD505-2E9C-101B-9397-08002B2CF9AE}" pid="68" name="IVID222D19FF">
    <vt:lpwstr/>
  </property>
  <property fmtid="{D5CDD505-2E9C-101B-9397-08002B2CF9AE}" pid="69" name="IVID2D4D15EB">
    <vt:lpwstr/>
  </property>
  <property fmtid="{D5CDD505-2E9C-101B-9397-08002B2CF9AE}" pid="70" name="IVID1A3517F4">
    <vt:lpwstr/>
  </property>
  <property fmtid="{D5CDD505-2E9C-101B-9397-08002B2CF9AE}" pid="71" name="IVID2B0E1302">
    <vt:lpwstr/>
  </property>
  <property fmtid="{D5CDD505-2E9C-101B-9397-08002B2CF9AE}" pid="72" name="IVID332E19D7">
    <vt:lpwstr/>
  </property>
  <property fmtid="{D5CDD505-2E9C-101B-9397-08002B2CF9AE}" pid="73" name="IVID22261800">
    <vt:lpwstr/>
  </property>
  <property fmtid="{D5CDD505-2E9C-101B-9397-08002B2CF9AE}" pid="74" name="IVID325116DE">
    <vt:lpwstr/>
  </property>
  <property fmtid="{D5CDD505-2E9C-101B-9397-08002B2CF9AE}" pid="75" name="IVID81113D2">
    <vt:lpwstr/>
  </property>
  <property fmtid="{D5CDD505-2E9C-101B-9397-08002B2CF9AE}" pid="76" name="IVID1D231201">
    <vt:lpwstr/>
  </property>
  <property fmtid="{D5CDD505-2E9C-101B-9397-08002B2CF9AE}" pid="77" name="IVID366A14F0">
    <vt:lpwstr/>
  </property>
  <property fmtid="{D5CDD505-2E9C-101B-9397-08002B2CF9AE}" pid="78" name="IVID316311F9">
    <vt:lpwstr/>
  </property>
  <property fmtid="{D5CDD505-2E9C-101B-9397-08002B2CF9AE}" pid="79" name="IVIDE0715F1">
    <vt:lpwstr/>
  </property>
  <property fmtid="{D5CDD505-2E9C-101B-9397-08002B2CF9AE}" pid="80" name="IVID3B5816EC">
    <vt:lpwstr/>
  </property>
  <property fmtid="{D5CDD505-2E9C-101B-9397-08002B2CF9AE}" pid="81" name="IVID351414F8">
    <vt:lpwstr/>
  </property>
  <property fmtid="{D5CDD505-2E9C-101B-9397-08002B2CF9AE}" pid="82" name="IVID2F251AE7">
    <vt:lpwstr/>
  </property>
  <property fmtid="{D5CDD505-2E9C-101B-9397-08002B2CF9AE}" pid="83" name="IVID2A5E1D03">
    <vt:lpwstr/>
  </property>
  <property fmtid="{D5CDD505-2E9C-101B-9397-08002B2CF9AE}" pid="84" name="IVID306310DF">
    <vt:lpwstr/>
  </property>
  <property fmtid="{D5CDD505-2E9C-101B-9397-08002B2CF9AE}" pid="85" name="IVID266F16CF">
    <vt:lpwstr/>
  </property>
  <property fmtid="{D5CDD505-2E9C-101B-9397-08002B2CF9AE}" pid="86" name="IVID307414D1">
    <vt:lpwstr/>
  </property>
  <property fmtid="{D5CDD505-2E9C-101B-9397-08002B2CF9AE}" pid="87" name="IVID344B1400">
    <vt:lpwstr/>
  </property>
  <property fmtid="{D5CDD505-2E9C-101B-9397-08002B2CF9AE}" pid="88" name="IVID135B1DF5">
    <vt:lpwstr/>
  </property>
  <property fmtid="{D5CDD505-2E9C-101B-9397-08002B2CF9AE}" pid="89" name="IVID1A3716D3">
    <vt:lpwstr/>
  </property>
  <property fmtid="{D5CDD505-2E9C-101B-9397-08002B2CF9AE}" pid="90" name="IVIDD1916DB">
    <vt:lpwstr/>
  </property>
  <property fmtid="{D5CDD505-2E9C-101B-9397-08002B2CF9AE}" pid="91" name="IVID11431AF1">
    <vt:lpwstr/>
  </property>
  <property fmtid="{D5CDD505-2E9C-101B-9397-08002B2CF9AE}" pid="92" name="IVID1B2C19F3">
    <vt:lpwstr/>
  </property>
  <property fmtid="{D5CDD505-2E9C-101B-9397-08002B2CF9AE}" pid="93" name="IVIDD5E0FE6">
    <vt:lpwstr/>
  </property>
  <property fmtid="{D5CDD505-2E9C-101B-9397-08002B2CF9AE}" pid="94" name="IVID162D1605">
    <vt:lpwstr/>
  </property>
  <property fmtid="{D5CDD505-2E9C-101B-9397-08002B2CF9AE}" pid="95" name="IVID28741007">
    <vt:lpwstr/>
  </property>
  <property fmtid="{D5CDD505-2E9C-101B-9397-08002B2CF9AE}" pid="96" name="IVID2A3614FA">
    <vt:lpwstr/>
  </property>
  <property fmtid="{D5CDD505-2E9C-101B-9397-08002B2CF9AE}" pid="97" name="IVID15231CDF">
    <vt:lpwstr/>
  </property>
  <property fmtid="{D5CDD505-2E9C-101B-9397-08002B2CF9AE}" pid="98" name="IVID322814F3">
    <vt:lpwstr/>
  </property>
  <property fmtid="{D5CDD505-2E9C-101B-9397-08002B2CF9AE}" pid="99" name="IVID2F6C14EF">
    <vt:lpwstr/>
  </property>
  <property fmtid="{D5CDD505-2E9C-101B-9397-08002B2CF9AE}" pid="100" name="IVID252617FB">
    <vt:lpwstr/>
  </property>
  <property fmtid="{D5CDD505-2E9C-101B-9397-08002B2CF9AE}" pid="101" name="IVIDA0D1BD8">
    <vt:lpwstr/>
  </property>
  <property fmtid="{D5CDD505-2E9C-101B-9397-08002B2CF9AE}" pid="102" name="IVID3E4418F8">
    <vt:lpwstr/>
  </property>
  <property fmtid="{D5CDD505-2E9C-101B-9397-08002B2CF9AE}" pid="103" name="IVID18751B08">
    <vt:lpwstr/>
  </property>
  <property fmtid="{D5CDD505-2E9C-101B-9397-08002B2CF9AE}" pid="104" name="IVID242E11FA">
    <vt:lpwstr/>
  </property>
  <property fmtid="{D5CDD505-2E9C-101B-9397-08002B2CF9AE}" pid="105" name="IVID2C5B17D5">
    <vt:lpwstr/>
  </property>
  <property fmtid="{D5CDD505-2E9C-101B-9397-08002B2CF9AE}" pid="106" name="IVID1D4D0E00">
    <vt:lpwstr/>
  </property>
  <property fmtid="{D5CDD505-2E9C-101B-9397-08002B2CF9AE}" pid="107" name="IVID176B1807">
    <vt:lpwstr/>
  </property>
  <property fmtid="{D5CDD505-2E9C-101B-9397-08002B2CF9AE}" pid="108" name="IVID1C4C1ED2">
    <vt:lpwstr/>
  </property>
  <property fmtid="{D5CDD505-2E9C-101B-9397-08002B2CF9AE}" pid="109" name="IVID3C5710EC">
    <vt:lpwstr/>
  </property>
  <property fmtid="{D5CDD505-2E9C-101B-9397-08002B2CF9AE}" pid="110" name="IVID16F44373">
    <vt:lpwstr/>
  </property>
  <property fmtid="{D5CDD505-2E9C-101B-9397-08002B2CF9AE}" pid="111" name="IVID44F14F6">
    <vt:lpwstr/>
  </property>
  <property fmtid="{D5CDD505-2E9C-101B-9397-08002B2CF9AE}" pid="112" name="IVID3C1C1DFD">
    <vt:lpwstr/>
  </property>
  <property fmtid="{D5CDD505-2E9C-101B-9397-08002B2CF9AE}" pid="113" name="IVID2169180B">
    <vt:lpwstr/>
  </property>
  <property fmtid="{D5CDD505-2E9C-101B-9397-08002B2CF9AE}" pid="114" name="IVID3B3714D9">
    <vt:lpwstr/>
  </property>
  <property fmtid="{D5CDD505-2E9C-101B-9397-08002B2CF9AE}" pid="115" name="IVID2C7117F2">
    <vt:lpwstr/>
  </property>
  <property fmtid="{D5CDD505-2E9C-101B-9397-08002B2CF9AE}" pid="116" name="IVID1B780FF3">
    <vt:lpwstr/>
  </property>
  <property fmtid="{D5CDD505-2E9C-101B-9397-08002B2CF9AE}" pid="117" name="IVID2B3F11FE">
    <vt:lpwstr/>
  </property>
  <property fmtid="{D5CDD505-2E9C-101B-9397-08002B2CF9AE}" pid="118" name="IVID215117D4">
    <vt:lpwstr/>
  </property>
  <property fmtid="{D5CDD505-2E9C-101B-9397-08002B2CF9AE}" pid="119" name="IVID7741001">
    <vt:lpwstr/>
  </property>
  <property fmtid="{D5CDD505-2E9C-101B-9397-08002B2CF9AE}" pid="120" name="IVID1B5D11F6">
    <vt:lpwstr/>
  </property>
  <property fmtid="{D5CDD505-2E9C-101B-9397-08002B2CF9AE}" pid="121" name="IVID341C1704">
    <vt:lpwstr/>
  </property>
  <property fmtid="{D5CDD505-2E9C-101B-9397-08002B2CF9AE}" pid="122" name="IVID2C231BD0">
    <vt:lpwstr/>
  </property>
  <property fmtid="{D5CDD505-2E9C-101B-9397-08002B2CF9AE}" pid="123" name="IVID463713F2">
    <vt:lpwstr/>
  </property>
  <property fmtid="{D5CDD505-2E9C-101B-9397-08002B2CF9AE}" pid="124" name="IVID315A1703">
    <vt:lpwstr/>
  </property>
  <property fmtid="{D5CDD505-2E9C-101B-9397-08002B2CF9AE}" pid="125" name="IVID33601201">
    <vt:lpwstr/>
  </property>
  <property fmtid="{D5CDD505-2E9C-101B-9397-08002B2CF9AE}" pid="126" name="IVID122E10F9">
    <vt:lpwstr/>
  </property>
  <property fmtid="{D5CDD505-2E9C-101B-9397-08002B2CF9AE}" pid="127" name="IVID11400EEF">
    <vt:lpwstr/>
  </property>
  <property fmtid="{D5CDD505-2E9C-101B-9397-08002B2CF9AE}" pid="128" name="IVID235818E0">
    <vt:lpwstr/>
  </property>
  <property fmtid="{D5CDD505-2E9C-101B-9397-08002B2CF9AE}" pid="129" name="IVID1B6514F6">
    <vt:lpwstr/>
  </property>
  <property fmtid="{D5CDD505-2E9C-101B-9397-08002B2CF9AE}" pid="130" name="IVID2D5419EB">
    <vt:lpwstr/>
  </property>
  <property fmtid="{D5CDD505-2E9C-101B-9397-08002B2CF9AE}" pid="131" name="IVID396011FD">
    <vt:lpwstr/>
  </property>
  <property fmtid="{D5CDD505-2E9C-101B-9397-08002B2CF9AE}" pid="132" name="IVID76915DA">
    <vt:lpwstr/>
  </property>
  <property fmtid="{D5CDD505-2E9C-101B-9397-08002B2CF9AE}" pid="133" name="IVID292711DB">
    <vt:lpwstr/>
  </property>
  <property fmtid="{D5CDD505-2E9C-101B-9397-08002B2CF9AE}" pid="134" name="IVID247917D9">
    <vt:lpwstr/>
  </property>
  <property fmtid="{D5CDD505-2E9C-101B-9397-08002B2CF9AE}" pid="135" name="IVID3B3616E1">
    <vt:lpwstr/>
  </property>
  <property fmtid="{D5CDD505-2E9C-101B-9397-08002B2CF9AE}" pid="136" name="IVID224D07F3">
    <vt:lpwstr/>
  </property>
  <property fmtid="{D5CDD505-2E9C-101B-9397-08002B2CF9AE}" pid="137" name="IVID1A6317EC">
    <vt:lpwstr/>
  </property>
  <property fmtid="{D5CDD505-2E9C-101B-9397-08002B2CF9AE}" pid="138" name="IVID2D2117EA">
    <vt:lpwstr/>
  </property>
  <property fmtid="{D5CDD505-2E9C-101B-9397-08002B2CF9AE}" pid="139" name="IVID407116E5">
    <vt:lpwstr/>
  </property>
  <property fmtid="{D5CDD505-2E9C-101B-9397-08002B2CF9AE}" pid="140" name="IVID183C1608">
    <vt:lpwstr/>
  </property>
  <property fmtid="{D5CDD505-2E9C-101B-9397-08002B2CF9AE}" pid="141" name="IVID296B14ED">
    <vt:lpwstr/>
  </property>
  <property fmtid="{D5CDD505-2E9C-101B-9397-08002B2CF9AE}" pid="142" name="IVID323C16EB">
    <vt:lpwstr/>
  </property>
  <property fmtid="{D5CDD505-2E9C-101B-9397-08002B2CF9AE}" pid="143" name="IVID321507FB">
    <vt:lpwstr/>
  </property>
  <property fmtid="{D5CDD505-2E9C-101B-9397-08002B2CF9AE}" pid="144" name="IVID325417FC">
    <vt:lpwstr/>
  </property>
  <property fmtid="{D5CDD505-2E9C-101B-9397-08002B2CF9AE}" pid="145" name="IVID29500B09">
    <vt:lpwstr/>
  </property>
  <property fmtid="{D5CDD505-2E9C-101B-9397-08002B2CF9AE}" pid="146" name="IVID14221700">
    <vt:lpwstr/>
  </property>
  <property fmtid="{D5CDD505-2E9C-101B-9397-08002B2CF9AE}" pid="147" name="IVID1E451EF3">
    <vt:lpwstr/>
  </property>
  <property fmtid="{D5CDD505-2E9C-101B-9397-08002B2CF9AE}" pid="148" name="IVID347407DB">
    <vt:lpwstr/>
  </property>
  <property fmtid="{D5CDD505-2E9C-101B-9397-08002B2CF9AE}" pid="149" name="IVID1A7114DE">
    <vt:lpwstr/>
  </property>
  <property fmtid="{D5CDD505-2E9C-101B-9397-08002B2CF9AE}" pid="150" name="IVID45611BDE">
    <vt:lpwstr/>
  </property>
  <property fmtid="{D5CDD505-2E9C-101B-9397-08002B2CF9AE}" pid="151" name="IVID26AB3C3D">
    <vt:lpwstr/>
  </property>
  <property fmtid="{D5CDD505-2E9C-101B-9397-08002B2CF9AE}" pid="152" name="IVID7290E0A">
    <vt:lpwstr/>
  </property>
  <property fmtid="{D5CDD505-2E9C-101B-9397-08002B2CF9AE}" pid="153" name="IVID3B4715DE">
    <vt:lpwstr/>
  </property>
  <property fmtid="{D5CDD505-2E9C-101B-9397-08002B2CF9AE}" pid="154" name="IVID217313F1">
    <vt:lpwstr/>
  </property>
  <property fmtid="{D5CDD505-2E9C-101B-9397-08002B2CF9AE}" pid="155" name="IVID2B2B07D1">
    <vt:lpwstr/>
  </property>
  <property fmtid="{D5CDD505-2E9C-101B-9397-08002B2CF9AE}" pid="156" name="IVID3F201208">
    <vt:lpwstr/>
  </property>
  <property fmtid="{D5CDD505-2E9C-101B-9397-08002B2CF9AE}" pid="157" name="IVID146518D7">
    <vt:lpwstr/>
  </property>
  <property fmtid="{D5CDD505-2E9C-101B-9397-08002B2CF9AE}" pid="158" name="IVID345517D0">
    <vt:lpwstr/>
  </property>
  <property fmtid="{D5CDD505-2E9C-101B-9397-08002B2CF9AE}" pid="159" name="IVID12201C0B">
    <vt:lpwstr/>
  </property>
  <property fmtid="{D5CDD505-2E9C-101B-9397-08002B2CF9AE}" pid="160" name="IVID294518F5">
    <vt:lpwstr/>
  </property>
  <property fmtid="{D5CDD505-2E9C-101B-9397-08002B2CF9AE}" pid="161" name="IVID376810FC">
    <vt:lpwstr/>
  </property>
  <property fmtid="{D5CDD505-2E9C-101B-9397-08002B2CF9AE}" pid="162" name="IVID116216F5">
    <vt:lpwstr/>
  </property>
  <property fmtid="{D5CDD505-2E9C-101B-9397-08002B2CF9AE}" pid="163" name="IVID213307D7">
    <vt:lpwstr/>
  </property>
  <property fmtid="{D5CDD505-2E9C-101B-9397-08002B2CF9AE}" pid="164" name="IVID2C4D18E8">
    <vt:lpwstr/>
  </property>
  <property fmtid="{D5CDD505-2E9C-101B-9397-08002B2CF9AE}" pid="165" name="IVID306B1CFA">
    <vt:lpwstr/>
  </property>
  <property fmtid="{D5CDD505-2E9C-101B-9397-08002B2CF9AE}" pid="166" name="IVID2C1E12D1">
    <vt:lpwstr/>
  </property>
  <property fmtid="{D5CDD505-2E9C-101B-9397-08002B2CF9AE}" pid="167" name="IVID21301CFB">
    <vt:lpwstr/>
  </property>
  <property fmtid="{D5CDD505-2E9C-101B-9397-08002B2CF9AE}" pid="168" name="IVID3E3A18EF">
    <vt:lpwstr/>
  </property>
  <property fmtid="{D5CDD505-2E9C-101B-9397-08002B2CF9AE}" pid="169" name="IVID19F42C31">
    <vt:lpwstr/>
  </property>
  <property fmtid="{D5CDD505-2E9C-101B-9397-08002B2CF9AE}" pid="170" name="IVID2B741205">
    <vt:lpwstr/>
  </property>
  <property fmtid="{D5CDD505-2E9C-101B-9397-08002B2CF9AE}" pid="171" name="IVID203A1108">
    <vt:lpwstr/>
  </property>
  <property fmtid="{D5CDD505-2E9C-101B-9397-08002B2CF9AE}" pid="172" name="IVID343A11FD">
    <vt:lpwstr/>
  </property>
  <property fmtid="{D5CDD505-2E9C-101B-9397-08002B2CF9AE}" pid="173" name="IVID183416E5">
    <vt:lpwstr/>
  </property>
  <property fmtid="{D5CDD505-2E9C-101B-9397-08002B2CF9AE}" pid="174" name="IVID83011DE">
    <vt:lpwstr/>
  </property>
  <property fmtid="{D5CDD505-2E9C-101B-9397-08002B2CF9AE}" pid="175" name="IVIDD5E16FB">
    <vt:lpwstr/>
  </property>
  <property fmtid="{D5CDD505-2E9C-101B-9397-08002B2CF9AE}" pid="176" name="IVID1EDA2D4D">
    <vt:lpwstr/>
  </property>
  <property fmtid="{D5CDD505-2E9C-101B-9397-08002B2CF9AE}" pid="177" name="IVIDB4119D1">
    <vt:lpwstr/>
  </property>
  <property fmtid="{D5CDD505-2E9C-101B-9397-08002B2CF9AE}" pid="178" name="IVID70614E8">
    <vt:lpwstr/>
  </property>
  <property fmtid="{D5CDD505-2E9C-101B-9397-08002B2CF9AE}" pid="179" name="IVID83E14EA">
    <vt:lpwstr/>
  </property>
  <property fmtid="{D5CDD505-2E9C-101B-9397-08002B2CF9AE}" pid="180" name="IVID1A6C1CDD">
    <vt:lpwstr/>
  </property>
  <property fmtid="{D5CDD505-2E9C-101B-9397-08002B2CF9AE}" pid="181" name="IVID24691CD4">
    <vt:lpwstr/>
  </property>
  <property fmtid="{D5CDD505-2E9C-101B-9397-08002B2CF9AE}" pid="182" name="IVID2F5F18F6">
    <vt:lpwstr/>
  </property>
  <property fmtid="{D5CDD505-2E9C-101B-9397-08002B2CF9AE}" pid="183" name="IVIDC2A07F7">
    <vt:lpwstr/>
  </property>
  <property fmtid="{D5CDD505-2E9C-101B-9397-08002B2CF9AE}" pid="184" name="IVID3A6E10F6">
    <vt:lpwstr/>
  </property>
  <property fmtid="{D5CDD505-2E9C-101B-9397-08002B2CF9AE}" pid="185" name="IVID353810EA">
    <vt:lpwstr/>
  </property>
  <property fmtid="{D5CDD505-2E9C-101B-9397-08002B2CF9AE}" pid="186" name="IVID1F4617E9">
    <vt:lpwstr/>
  </property>
  <property fmtid="{D5CDD505-2E9C-101B-9397-08002B2CF9AE}" pid="187" name="IVID17063A1C">
    <vt:lpwstr/>
  </property>
  <property fmtid="{D5CDD505-2E9C-101B-9397-08002B2CF9AE}" pid="188" name="IVID12611ADE">
    <vt:lpwstr/>
  </property>
  <property fmtid="{D5CDD505-2E9C-101B-9397-08002B2CF9AE}" pid="189" name="IVID32A1AF8">
    <vt:lpwstr/>
  </property>
  <property fmtid="{D5CDD505-2E9C-101B-9397-08002B2CF9AE}" pid="190" name="IVID417511F3">
    <vt:lpwstr/>
  </property>
  <property fmtid="{D5CDD505-2E9C-101B-9397-08002B2CF9AE}" pid="191" name="IVID137812E5">
    <vt:lpwstr/>
  </property>
  <property fmtid="{D5CDD505-2E9C-101B-9397-08002B2CF9AE}" pid="192" name="IVID302217E5">
    <vt:lpwstr/>
  </property>
  <property fmtid="{D5CDD505-2E9C-101B-9397-08002B2CF9AE}" pid="193" name="IVID213C0FF2">
    <vt:lpwstr/>
  </property>
  <property fmtid="{D5CDD505-2E9C-101B-9397-08002B2CF9AE}" pid="194" name="IVID432613D2">
    <vt:lpwstr/>
  </property>
  <property fmtid="{D5CDD505-2E9C-101B-9397-08002B2CF9AE}" pid="195" name="IVID39601803">
    <vt:lpwstr/>
  </property>
  <property fmtid="{D5CDD505-2E9C-101B-9397-08002B2CF9AE}" pid="196" name="IVID394F11F2">
    <vt:lpwstr/>
  </property>
  <property fmtid="{D5CDD505-2E9C-101B-9397-08002B2CF9AE}" pid="197" name="IVID22690F09">
    <vt:lpwstr/>
  </property>
  <property fmtid="{D5CDD505-2E9C-101B-9397-08002B2CF9AE}" pid="198" name="IVID2A4E11EA">
    <vt:lpwstr/>
  </property>
  <property fmtid="{D5CDD505-2E9C-101B-9397-08002B2CF9AE}" pid="199" name="IVID1C5711E4">
    <vt:lpwstr/>
  </property>
  <property fmtid="{D5CDD505-2E9C-101B-9397-08002B2CF9AE}" pid="200" name="IVID267B1704">
    <vt:lpwstr/>
  </property>
  <property fmtid="{D5CDD505-2E9C-101B-9397-08002B2CF9AE}" pid="201" name="IVID95112FF">
    <vt:lpwstr/>
  </property>
  <property fmtid="{D5CDD505-2E9C-101B-9397-08002B2CF9AE}" pid="202" name="IVID20B971C1">
    <vt:lpwstr/>
  </property>
  <property fmtid="{D5CDD505-2E9C-101B-9397-08002B2CF9AE}" pid="203" name="IVID2C3310F2">
    <vt:lpwstr/>
  </property>
  <property fmtid="{D5CDD505-2E9C-101B-9397-08002B2CF9AE}" pid="204" name="IVID21897B16">
    <vt:lpwstr/>
  </property>
  <property fmtid="{D5CDD505-2E9C-101B-9397-08002B2CF9AE}" pid="205" name="IVID2A2915DA">
    <vt:lpwstr/>
  </property>
  <property fmtid="{D5CDD505-2E9C-101B-9397-08002B2CF9AE}" pid="206" name="IVID346010D2">
    <vt:lpwstr/>
  </property>
  <property fmtid="{D5CDD505-2E9C-101B-9397-08002B2CF9AE}" pid="207" name="IVID297715E6">
    <vt:lpwstr/>
  </property>
  <property fmtid="{D5CDD505-2E9C-101B-9397-08002B2CF9AE}" pid="208" name="IVID2D311B00">
    <vt:lpwstr/>
  </property>
  <property fmtid="{D5CDD505-2E9C-101B-9397-08002B2CF9AE}" pid="209" name="IVID214475DD">
    <vt:lpwstr/>
  </property>
  <property fmtid="{D5CDD505-2E9C-101B-9397-08002B2CF9AE}" pid="210" name="IVID18F72120">
    <vt:lpwstr/>
  </property>
  <property fmtid="{D5CDD505-2E9C-101B-9397-08002B2CF9AE}" pid="211" name="IVID2768988E">
    <vt:lpwstr/>
  </property>
  <property fmtid="{D5CDD505-2E9C-101B-9397-08002B2CF9AE}" pid="212" name="IVID124E0FEE">
    <vt:lpwstr/>
  </property>
  <property fmtid="{D5CDD505-2E9C-101B-9397-08002B2CF9AE}" pid="213" name="IVID3D2612D5">
    <vt:lpwstr/>
  </property>
  <property fmtid="{D5CDD505-2E9C-101B-9397-08002B2CF9AE}" pid="214" name="IVID1B6013D1">
    <vt:lpwstr/>
  </property>
  <property fmtid="{D5CDD505-2E9C-101B-9397-08002B2CF9AE}" pid="215" name="IVID26996E8A">
    <vt:lpwstr/>
  </property>
  <property fmtid="{D5CDD505-2E9C-101B-9397-08002B2CF9AE}" pid="216" name="IVID107D17F5">
    <vt:lpwstr/>
  </property>
  <property fmtid="{D5CDD505-2E9C-101B-9397-08002B2CF9AE}" pid="217" name="IVID1A2617F6">
    <vt:lpwstr/>
  </property>
  <property fmtid="{D5CDD505-2E9C-101B-9397-08002B2CF9AE}" pid="218" name="IVID256617D8">
    <vt:lpwstr/>
  </property>
  <property fmtid="{D5CDD505-2E9C-101B-9397-08002B2CF9AE}" pid="219" name="IVID263A17F4">
    <vt:lpwstr/>
  </property>
  <property fmtid="{D5CDD505-2E9C-101B-9397-08002B2CF9AE}" pid="220" name="IVID366F1AFB">
    <vt:lpwstr/>
  </property>
  <property fmtid="{D5CDD505-2E9C-101B-9397-08002B2CF9AE}" pid="221" name="IVIDE4011E7">
    <vt:lpwstr/>
  </property>
  <property fmtid="{D5CDD505-2E9C-101B-9397-08002B2CF9AE}" pid="222" name="IVID323410FB">
    <vt:lpwstr/>
  </property>
  <property fmtid="{D5CDD505-2E9C-101B-9397-08002B2CF9AE}" pid="223" name="IVID1DEE254F">
    <vt:lpwstr/>
  </property>
  <property fmtid="{D5CDD505-2E9C-101B-9397-08002B2CF9AE}" pid="224" name="IVID253611E6">
    <vt:lpwstr/>
  </property>
  <property fmtid="{D5CDD505-2E9C-101B-9397-08002B2CF9AE}" pid="225" name="IVID80A173A">
    <vt:lpwstr/>
  </property>
  <property fmtid="{D5CDD505-2E9C-101B-9397-08002B2CF9AE}" pid="226" name="IVID1C6310DA">
    <vt:lpwstr/>
  </property>
  <property fmtid="{D5CDD505-2E9C-101B-9397-08002B2CF9AE}" pid="227" name="IVID3A2312F7">
    <vt:lpwstr/>
  </property>
  <property fmtid="{D5CDD505-2E9C-101B-9397-08002B2CF9AE}" pid="228" name="IVID2C3C1BEE">
    <vt:lpwstr/>
  </property>
  <property fmtid="{D5CDD505-2E9C-101B-9397-08002B2CF9AE}" pid="229" name="IVID151612E8">
    <vt:lpwstr/>
  </property>
  <property fmtid="{D5CDD505-2E9C-101B-9397-08002B2CF9AE}" pid="230" name="IVID326E14FF">
    <vt:lpwstr/>
  </property>
  <property fmtid="{D5CDD505-2E9C-101B-9397-08002B2CF9AE}" pid="231" name="IVID323E1004">
    <vt:lpwstr/>
  </property>
  <property fmtid="{D5CDD505-2E9C-101B-9397-08002B2CF9AE}" pid="232" name="IVIDE7111E9">
    <vt:lpwstr/>
  </property>
  <property fmtid="{D5CDD505-2E9C-101B-9397-08002B2CF9AE}" pid="233" name="IVID40600903">
    <vt:lpwstr/>
  </property>
</Properties>
</file>